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4116" activeTab="2"/>
  </bookViews>
  <sheets>
    <sheet name="Мужчины до 45 лет" sheetId="1" r:id="rId1"/>
    <sheet name="Мужчины 45 лет и старше" sheetId="2" r:id="rId2"/>
    <sheet name="Женщины" sheetId="3" r:id="rId3"/>
    <sheet name="Мужчины парный разряд" sheetId="4" r:id="rId4"/>
    <sheet name="МИКСТ" sheetId="5" r:id="rId5"/>
  </sheets>
  <definedNames/>
  <calcPr fullCalcOnLoad="1"/>
</workbook>
</file>

<file path=xl/sharedStrings.xml><?xml version="1.0" encoding="utf-8"?>
<sst xmlns="http://schemas.openxmlformats.org/spreadsheetml/2006/main" count="952" uniqueCount="323">
  <si>
    <t>Классифик. № игрока</t>
  </si>
  <si>
    <t>Фамилия И.О.</t>
  </si>
  <si>
    <t>Год рождения</t>
  </si>
  <si>
    <t>турниры</t>
  </si>
  <si>
    <t>Общий рейтинг</t>
  </si>
  <si>
    <t>Количество турниров</t>
  </si>
  <si>
    <t>1</t>
  </si>
  <si>
    <t>2</t>
  </si>
  <si>
    <t>3</t>
  </si>
  <si>
    <t>5</t>
  </si>
  <si>
    <t>6</t>
  </si>
  <si>
    <t>Количество участников:</t>
  </si>
  <si>
    <t>Система проведения турнира"Олимпийская"</t>
  </si>
  <si>
    <t>П</t>
  </si>
  <si>
    <t>Ф</t>
  </si>
  <si>
    <t>3 м.</t>
  </si>
  <si>
    <t>Система проведения турнира "Смешанная"</t>
  </si>
  <si>
    <t>1-й в гр.</t>
  </si>
  <si>
    <t>2-й в гр.</t>
  </si>
  <si>
    <t>3-й в гр.</t>
  </si>
  <si>
    <t>4-й в гр.</t>
  </si>
  <si>
    <t>Мастерс(макс.–80очк.)</t>
  </si>
  <si>
    <t>Поб.– 35 очк.,Фин.– 15 очк.,за победу в каждом матче в подгр.– 10 очк.</t>
  </si>
  <si>
    <t>КЛАССИФИКАЦИЯ ИГРОКОВ ЛТ ФТСО</t>
  </si>
  <si>
    <t>Самара обл.</t>
  </si>
  <si>
    <t>4</t>
  </si>
  <si>
    <t>Одиночный разряд, ЖЕНЩИНЫ</t>
  </si>
  <si>
    <t>Фомичева Елена</t>
  </si>
  <si>
    <t>Ежова Татьята</t>
  </si>
  <si>
    <t>Гурьева Людмила</t>
  </si>
  <si>
    <t>Якушева Светлана</t>
  </si>
  <si>
    <t>Маслянкина Татьяна</t>
  </si>
  <si>
    <t>Шишкина Елена</t>
  </si>
  <si>
    <t>Макарова Светлана</t>
  </si>
  <si>
    <t>Панова Елена</t>
  </si>
  <si>
    <t>Пойлова Валерия</t>
  </si>
  <si>
    <t>25.01-27.01.13, "Московский"</t>
  </si>
  <si>
    <t>29-31.03.13 ТРИГОН</t>
  </si>
  <si>
    <t>19-21.04.13         КИНАП</t>
  </si>
  <si>
    <t>за 2013 год</t>
  </si>
  <si>
    <t>Тигина Луиза</t>
  </si>
  <si>
    <t>Иванова Алла</t>
  </si>
  <si>
    <t>Аверьянова Ксения</t>
  </si>
  <si>
    <t>Колесник Олеся</t>
  </si>
  <si>
    <t>Гришкина Валентина</t>
  </si>
  <si>
    <t>Перевозчикова Элина</t>
  </si>
  <si>
    <t>Сердюк Светлана</t>
  </si>
  <si>
    <t>Войтович Ю.</t>
  </si>
  <si>
    <t>Синина Неля</t>
  </si>
  <si>
    <t>Саглова Ю.</t>
  </si>
  <si>
    <t>Черванеева Оксана</t>
  </si>
  <si>
    <t>7</t>
  </si>
  <si>
    <t>8</t>
  </si>
  <si>
    <t>9</t>
  </si>
  <si>
    <t>Одиночный разряд, МУЖЧИНЫ 45+</t>
  </si>
  <si>
    <t>Ит. рейт. ( 7 турн.)</t>
  </si>
  <si>
    <t>Ит. рейт. ( 7 турн.)   + Мастерс</t>
  </si>
  <si>
    <t>22.02-24.02.13, СК "ДЭВИС"</t>
  </si>
  <si>
    <t>17-19.05.13       ТТЦ</t>
  </si>
  <si>
    <t>07-09.06.13       Спин-Спорт</t>
  </si>
  <si>
    <t>11-13.10.13   СК "ДЭВИС"</t>
  </si>
  <si>
    <t>Мингачев Юсуп</t>
  </si>
  <si>
    <t>Дмитриенко Сергей</t>
  </si>
  <si>
    <t>Маркелов Леонид</t>
  </si>
  <si>
    <t>Донецков Игорь</t>
  </si>
  <si>
    <t>Терентьев Александр</t>
  </si>
  <si>
    <t>Федулов Александр</t>
  </si>
  <si>
    <t>Меженов Валерий</t>
  </si>
  <si>
    <t>Трубин Вячеслав</t>
  </si>
  <si>
    <t>11</t>
  </si>
  <si>
    <t>Азимов Хасил</t>
  </si>
  <si>
    <t>Аристов Евгений</t>
  </si>
  <si>
    <t>Корнев</t>
  </si>
  <si>
    <t>Степанов</t>
  </si>
  <si>
    <t>Злотников Илья</t>
  </si>
  <si>
    <t>Бритаев Таймураз</t>
  </si>
  <si>
    <t xml:space="preserve">Поб.– 35 очк.,Фин.– 15 очк., 3 м. - 10 очк., за победу в каждом матче в подгр.– 10 очк. </t>
  </si>
  <si>
    <t>Одиночный разряд, МУЖЧИНЫ</t>
  </si>
  <si>
    <t>29-30.03.13 ТРИГОН</t>
  </si>
  <si>
    <t>Лейков Андрей</t>
  </si>
  <si>
    <t>Петрухин Альберт</t>
  </si>
  <si>
    <t>Артемьев Алексей</t>
  </si>
  <si>
    <t>Ротов Владимир</t>
  </si>
  <si>
    <t>Сокольчук Виктор</t>
  </si>
  <si>
    <t>Кузьмичев Александр</t>
  </si>
  <si>
    <t>Сойда Сергей</t>
  </si>
  <si>
    <t>Серегин Роман</t>
  </si>
  <si>
    <t>Усиков Андрей</t>
  </si>
  <si>
    <t>Говердовский Василий</t>
  </si>
  <si>
    <t>Гурьев Владимир</t>
  </si>
  <si>
    <t>Гусаров Евгений</t>
  </si>
  <si>
    <t>Литвинов Евгений</t>
  </si>
  <si>
    <t>12</t>
  </si>
  <si>
    <t>Пожарников Роман</t>
  </si>
  <si>
    <t>Питин Андрей</t>
  </si>
  <si>
    <t>Питенко Михаил</t>
  </si>
  <si>
    <t>Сойда Андрей</t>
  </si>
  <si>
    <t>13</t>
  </si>
  <si>
    <t>Забанов Денис</t>
  </si>
  <si>
    <t>Лумпов Илья</t>
  </si>
  <si>
    <t>14</t>
  </si>
  <si>
    <t>Головин Александр</t>
  </si>
  <si>
    <t>Ревякин Олег</t>
  </si>
  <si>
    <t>Мирзоян Сергей</t>
  </si>
  <si>
    <t>Хомотюк Владимир</t>
  </si>
  <si>
    <t>15</t>
  </si>
  <si>
    <t>Лихачев</t>
  </si>
  <si>
    <t>Михайлов Дмитрий</t>
  </si>
  <si>
    <t>Кинчаров Алексей</t>
  </si>
  <si>
    <t>Попов Евгений</t>
  </si>
  <si>
    <t>Серов Сергей</t>
  </si>
  <si>
    <t>Соломатин Алексей</t>
  </si>
  <si>
    <t>Сорокин Борис</t>
  </si>
  <si>
    <t>Швецов Игорь</t>
  </si>
  <si>
    <t>Брысякин</t>
  </si>
  <si>
    <t>Лаптев Сергей</t>
  </si>
  <si>
    <t>Шибанов Эдуард</t>
  </si>
  <si>
    <t>Парный разряд, МУЖЧИНЫ</t>
  </si>
  <si>
    <t>Ит. рейт. (4 турн.)</t>
  </si>
  <si>
    <t>Ит. рейт. (4 турн.)     + Мастерс</t>
  </si>
  <si>
    <t>15.02-17.02.13, КИНАП</t>
  </si>
  <si>
    <t>12.04-14.04.13, Дэвис</t>
  </si>
  <si>
    <t>27.09-29.09.13 Дэвис</t>
  </si>
  <si>
    <r>
      <t xml:space="preserve">29.11-01.12.13, </t>
    </r>
    <r>
      <rPr>
        <b/>
        <sz val="8"/>
        <rFont val="Arial Cyr"/>
        <family val="0"/>
      </rPr>
      <t>Мастерс</t>
    </r>
    <r>
      <rPr>
        <sz val="8"/>
        <rFont val="Arial Cyr"/>
        <family val="0"/>
      </rPr>
      <t>, Московский</t>
    </r>
  </si>
  <si>
    <t>Лебедев Владимир</t>
  </si>
  <si>
    <t>Росличенко Дмитрий</t>
  </si>
  <si>
    <t>Кедяров Александр</t>
  </si>
  <si>
    <t>Куницин Алексей</t>
  </si>
  <si>
    <t>Норкин Игорь</t>
  </si>
  <si>
    <t>Яковлев Михаил</t>
  </si>
  <si>
    <t>Панов Андрей</t>
  </si>
  <si>
    <t>Клименко Игорь</t>
  </si>
  <si>
    <t>Курдин Дмитрий</t>
  </si>
  <si>
    <t>Количество участв. пар:</t>
  </si>
  <si>
    <t>3-е м.</t>
  </si>
  <si>
    <t>Смешанная система проведения</t>
  </si>
  <si>
    <t>Мастерс(макс.–80 очк.)</t>
  </si>
  <si>
    <t>Поб.–35 очк.,Фин.–15 очк. 3м.-10 очк.,за победу в подгр.за матч –10 очк.</t>
  </si>
  <si>
    <t xml:space="preserve">Пояснения: Все очки, заработанные парой учитываются отдельно у каждого игрока, путем деления общей суммы пополам. </t>
  </si>
  <si>
    <t>Сапожников Киррил</t>
  </si>
  <si>
    <t>Савин Алексей</t>
  </si>
  <si>
    <t>Свиридов Д.</t>
  </si>
  <si>
    <t>Кузнецов А.</t>
  </si>
  <si>
    <t>Лаверычев Е.</t>
  </si>
  <si>
    <t>Гелялетдинов Рамазан</t>
  </si>
  <si>
    <t>Город</t>
  </si>
  <si>
    <t>Самара</t>
  </si>
  <si>
    <t>Тольятти</t>
  </si>
  <si>
    <t>Гетманцев Иван</t>
  </si>
  <si>
    <t>Саратов</t>
  </si>
  <si>
    <t>Матяш Игорь</t>
  </si>
  <si>
    <t>Кожухов Владимир</t>
  </si>
  <si>
    <t>Филатов Игорь</t>
  </si>
  <si>
    <t>Усиевич Юрий</t>
  </si>
  <si>
    <t>Шишкин Александр</t>
  </si>
  <si>
    <t>Хурамшин Марат</t>
  </si>
  <si>
    <t>Гурьянов</t>
  </si>
  <si>
    <t>Бровкин Владимир</t>
  </si>
  <si>
    <t>Куденко Олег</t>
  </si>
  <si>
    <t>Пелевин Андрей</t>
  </si>
  <si>
    <t>Крылов А.</t>
  </si>
  <si>
    <t>Мелащенко</t>
  </si>
  <si>
    <t>Янковский Сергей</t>
  </si>
  <si>
    <t xml:space="preserve">Победитель - 50, Финалист - 35, 3 место - 26, 1/2 финала - 22, 1/4 финала - 12 + 1 в группе - 8, 2 в группе - 6, 3 в группе - 5, 4 в группе - 4. утеш.- 2
</t>
  </si>
  <si>
    <t>Червоткина Екатерина</t>
  </si>
  <si>
    <t>Елхимов Андрей</t>
  </si>
  <si>
    <t>24.05-26.05.13, Дэвис</t>
  </si>
  <si>
    <t>Кленков</t>
  </si>
  <si>
    <t>11.07-14.07.13 МЯСНОФФ</t>
  </si>
  <si>
    <t>Бородин Игорь</t>
  </si>
  <si>
    <t>Родин Сергей</t>
  </si>
  <si>
    <t>Галиулин</t>
  </si>
  <si>
    <t>Кичаев Андрей</t>
  </si>
  <si>
    <t>Баленков Андрей</t>
  </si>
  <si>
    <t>Канипов Владимир</t>
  </si>
  <si>
    <t>Дмитриев Михаил</t>
  </si>
  <si>
    <t>22</t>
  </si>
  <si>
    <t>16-18.08.13    Спин-Спорт</t>
  </si>
  <si>
    <t>16-18.08.13         СПИН-СПОРТ</t>
  </si>
  <si>
    <t>02.08-04.08.13 ДЭВИС</t>
  </si>
  <si>
    <t>15-17.11.13        КИНАП</t>
  </si>
  <si>
    <r>
      <t xml:space="preserve">22.12-23.12.13, </t>
    </r>
    <r>
      <rPr>
        <b/>
        <sz val="8"/>
        <rFont val="Arial Cyr"/>
        <family val="0"/>
      </rPr>
      <t>Мастерс</t>
    </r>
    <r>
      <rPr>
        <sz val="8"/>
        <rFont val="Arial Cyr"/>
        <family val="0"/>
      </rPr>
      <t>, СК "ДЭВИС"</t>
    </r>
  </si>
  <si>
    <t>Парный разряд, МИКСТ</t>
  </si>
  <si>
    <t>08.03-10.03.13, ДЭВИС</t>
  </si>
  <si>
    <t>26.07-28.07.13, СПИН-СПОРТ</t>
  </si>
  <si>
    <t>Популо Валентина</t>
  </si>
  <si>
    <t>Баринова Елена</t>
  </si>
  <si>
    <t>Прохоров Сергей</t>
  </si>
  <si>
    <t>Ульяновск</t>
  </si>
  <si>
    <t>Намунка Елена</t>
  </si>
  <si>
    <t>Ежова Татьяна</t>
  </si>
  <si>
    <t>Нестерова Ольга</t>
  </si>
  <si>
    <t>Янковская Наталья</t>
  </si>
  <si>
    <t>Самсонова Марина</t>
  </si>
  <si>
    <t>Лесников Сергей</t>
  </si>
  <si>
    <t>Дроздова</t>
  </si>
  <si>
    <t>Захаров</t>
  </si>
  <si>
    <t>Хомотюк Валерий</t>
  </si>
  <si>
    <t>Сидорчева Светлана</t>
  </si>
  <si>
    <t>Лесун Яна</t>
  </si>
  <si>
    <t>Ит. Рейтинг</t>
  </si>
  <si>
    <t>Быбина</t>
  </si>
  <si>
    <t>Ивашков</t>
  </si>
  <si>
    <t>Колятдинова Вера</t>
  </si>
  <si>
    <t>Колятдинов Олег</t>
  </si>
  <si>
    <t>Черванева Оксана</t>
  </si>
  <si>
    <t>Осинкина Екатерина</t>
  </si>
  <si>
    <t>Леонидов Владимир</t>
  </si>
  <si>
    <t>Сафонов Андрей</t>
  </si>
  <si>
    <t>Сафонова Анастасия</t>
  </si>
  <si>
    <t>28.08-31.08.13 МЯСНОФФ</t>
  </si>
  <si>
    <t>25.10-27.10.13 ДЭВИС</t>
  </si>
  <si>
    <t>Шленев Александр</t>
  </si>
  <si>
    <t>Барановский</t>
  </si>
  <si>
    <t>Шнайдер</t>
  </si>
  <si>
    <t>Веремьев</t>
  </si>
  <si>
    <t>25</t>
  </si>
  <si>
    <t>31</t>
  </si>
  <si>
    <t>32</t>
  </si>
  <si>
    <t>Викулов</t>
  </si>
  <si>
    <t>Смышляев</t>
  </si>
  <si>
    <t>Зуев</t>
  </si>
  <si>
    <t>Мокровский</t>
  </si>
  <si>
    <t>Малюгин Анатолий</t>
  </si>
  <si>
    <t>Галанцева</t>
  </si>
  <si>
    <t>Зайцева Ирина</t>
  </si>
  <si>
    <t>Шершакова Екатерина</t>
  </si>
  <si>
    <t>ГОРОД</t>
  </si>
  <si>
    <t>Н.Новгород</t>
  </si>
  <si>
    <t>Антонов Евгений</t>
  </si>
  <si>
    <t>Сызрань</t>
  </si>
  <si>
    <t>Клычков Дмитрий</t>
  </si>
  <si>
    <t>Казаров Игорь</t>
  </si>
  <si>
    <t>Октябрьск</t>
  </si>
  <si>
    <t>Веремьев Константин</t>
  </si>
  <si>
    <t>Серегин Александр</t>
  </si>
  <si>
    <t>Ташкент</t>
  </si>
  <si>
    <t>Лейков Дмитрий</t>
  </si>
  <si>
    <t>Дубровский Павел</t>
  </si>
  <si>
    <t>Отрадный</t>
  </si>
  <si>
    <t>Бабунов Александр</t>
  </si>
  <si>
    <t>Павлова Анастасия</t>
  </si>
  <si>
    <t>Артемов Александр</t>
  </si>
  <si>
    <t>Васильев Александр</t>
  </si>
  <si>
    <t>Ларина Наталья</t>
  </si>
  <si>
    <t>Сапожников Кирил</t>
  </si>
  <si>
    <t>Зубань</t>
  </si>
  <si>
    <t>Кубаркова Диана</t>
  </si>
  <si>
    <t>Крылов</t>
  </si>
  <si>
    <t>Валова</t>
  </si>
  <si>
    <t>Дрыкова</t>
  </si>
  <si>
    <t>Ермилов</t>
  </si>
  <si>
    <t>21-22</t>
  </si>
  <si>
    <t>40-42</t>
  </si>
  <si>
    <t>9-10</t>
  </si>
  <si>
    <t>29-30</t>
  </si>
  <si>
    <t>16-17</t>
  </si>
  <si>
    <t>18-19</t>
  </si>
  <si>
    <t>20-21</t>
  </si>
  <si>
    <t>23-24</t>
  </si>
  <si>
    <t>26-28</t>
  </si>
  <si>
    <t>31-32</t>
  </si>
  <si>
    <t>33-34</t>
  </si>
  <si>
    <t>35</t>
  </si>
  <si>
    <t>36-40</t>
  </si>
  <si>
    <t>41-42</t>
  </si>
  <si>
    <t>43-50</t>
  </si>
  <si>
    <t>51-59</t>
  </si>
  <si>
    <t>60-65</t>
  </si>
  <si>
    <t>8-9</t>
  </si>
  <si>
    <t>10</t>
  </si>
  <si>
    <t>12-13</t>
  </si>
  <si>
    <t>16</t>
  </si>
  <si>
    <t>22-24</t>
  </si>
  <si>
    <t>25-26</t>
  </si>
  <si>
    <t>28-29</t>
  </si>
  <si>
    <t>30</t>
  </si>
  <si>
    <t>33-37</t>
  </si>
  <si>
    <t>38</t>
  </si>
  <si>
    <t>39-42</t>
  </si>
  <si>
    <t>43</t>
  </si>
  <si>
    <t>44-53</t>
  </si>
  <si>
    <t>54-57</t>
  </si>
  <si>
    <t>58-67</t>
  </si>
  <si>
    <t>Журавлев Д.</t>
  </si>
  <si>
    <t>Куницин А.</t>
  </si>
  <si>
    <t>Обидин А.</t>
  </si>
  <si>
    <t>Шаль Ефим</t>
  </si>
  <si>
    <t>Чекалин Яков</t>
  </si>
  <si>
    <t>Уральск</t>
  </si>
  <si>
    <t>Злобин А.</t>
  </si>
  <si>
    <t>12-14</t>
  </si>
  <si>
    <t>17-18</t>
  </si>
  <si>
    <t>19</t>
  </si>
  <si>
    <t>20</t>
  </si>
  <si>
    <t>25-30</t>
  </si>
  <si>
    <t>35-39</t>
  </si>
  <si>
    <t>43-46</t>
  </si>
  <si>
    <t>47-60</t>
  </si>
  <si>
    <t>61-73</t>
  </si>
  <si>
    <t>74</t>
  </si>
  <si>
    <t>22-24.11.13        КИНАП</t>
  </si>
  <si>
    <t>Гурьев В.</t>
  </si>
  <si>
    <t>Семченко Сергей</t>
  </si>
  <si>
    <t>11-12</t>
  </si>
  <si>
    <t>15-17</t>
  </si>
  <si>
    <t>18-25</t>
  </si>
  <si>
    <t>Ит. рейт.</t>
  </si>
  <si>
    <t>Ит. рейт.   + Мастерс</t>
  </si>
  <si>
    <t>22-24.11.13         КИНАП</t>
  </si>
  <si>
    <t>Наумова Елена</t>
  </si>
  <si>
    <t>Озерова О.</t>
  </si>
  <si>
    <t>10-11</t>
  </si>
  <si>
    <t>18-22</t>
  </si>
  <si>
    <t>23</t>
  </si>
  <si>
    <t>24-32</t>
  </si>
  <si>
    <t>7-8</t>
  </si>
  <si>
    <t>Гольцов Александр</t>
  </si>
  <si>
    <t>68</t>
  </si>
  <si>
    <t>4-5</t>
  </si>
  <si>
    <t>13-14</t>
  </si>
  <si>
    <t>18-20</t>
  </si>
  <si>
    <t>21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</si>
</sst>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??/??"/>
    <numFmt numFmtId="165" formatCode="#\ ?/?"/>
    <numFmt numFmtId="166" formatCode="0.0"/>
  </numFmts>
  <fonts count="48">
    <font>
      <sz val="10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b/>
      <i/>
      <u val="single"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i/>
      <sz val="9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9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/>
      <right style="medium"/>
      <top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8"/>
      </left>
      <right style="thin"/>
      <top style="thin"/>
      <bottom style="thin"/>
    </border>
    <border>
      <left style="medium"/>
      <right style="medium"/>
      <top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/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medium"/>
    </border>
    <border>
      <left>
        <color indexed="8"/>
      </left>
      <right>
        <color indexed="8"/>
      </right>
      <top style="thin"/>
      <bottom style="medium"/>
    </border>
    <border>
      <left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>
        <color indexed="8"/>
      </left>
      <right style="medium"/>
      <top style="medium"/>
      <bottom style="medium"/>
    </border>
    <border>
      <left>
        <color indexed="8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 style="medium"/>
      <top>
        <color indexed="8"/>
      </top>
      <bottom>
        <color indexed="8"/>
      </bottom>
    </border>
    <border>
      <left>
        <color indexed="8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/>
      <top style="medium"/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medium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 style="medium">
        <color indexed="8"/>
      </right>
      <top style="thin">
        <color indexed="8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>
        <color indexed="8"/>
      </top>
      <bottom style="medium"/>
    </border>
    <border>
      <left style="medium"/>
      <right style="medium"/>
      <top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dashDotDot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medium"/>
      <top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8"/>
      </left>
      <right>
        <color indexed="8"/>
      </right>
      <top style="thin">
        <color indexed="8"/>
      </top>
      <bottom style="medium"/>
    </border>
    <border>
      <left style="thin"/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8"/>
      </left>
      <right style="medium"/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>
        <color indexed="8"/>
      </left>
      <right style="thin"/>
      <top>
        <color indexed="63"/>
      </top>
      <bottom style="medium"/>
    </border>
    <border>
      <left style="thin"/>
      <right>
        <color indexed="8"/>
      </right>
      <top>
        <color indexed="63"/>
      </top>
      <bottom style="medium"/>
    </border>
    <border>
      <left style="medium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63"/>
      </top>
      <bottom>
        <color indexed="63"/>
      </bottom>
    </border>
    <border>
      <left style="medium"/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8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8"/>
      </right>
      <top style="medium"/>
      <bottom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>
        <color indexed="8"/>
      </bottom>
    </border>
    <border>
      <left>
        <color indexed="8"/>
      </left>
      <right>
        <color indexed="8"/>
      </right>
      <top style="medium"/>
      <bottom style="medium"/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/>
    </border>
    <border>
      <left style="medium"/>
      <right>
        <color indexed="8"/>
      </right>
      <top>
        <color indexed="8"/>
      </top>
      <bottom style="medium"/>
    </border>
    <border>
      <left style="medium"/>
      <right>
        <color indexed="8"/>
      </right>
      <top style="medium"/>
      <bottom style="medium"/>
    </border>
    <border>
      <left>
        <color indexed="8"/>
      </left>
      <right style="medium"/>
      <top style="medium"/>
      <bottom>
        <color indexed="8"/>
      </bottom>
    </border>
    <border>
      <left>
        <color indexed="8"/>
      </left>
      <right style="medium"/>
      <top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textRotation="90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7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49" fontId="6" fillId="0" borderId="26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64" fontId="8" fillId="0" borderId="35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5" fontId="8" fillId="0" borderId="3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2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Border="1" applyAlignment="1">
      <alignment/>
    </xf>
    <xf numFmtId="0" fontId="7" fillId="0" borderId="43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0" fillId="0" borderId="5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49" fontId="6" fillId="0" borderId="24" xfId="0" applyNumberFormat="1" applyFont="1" applyBorder="1" applyAlignment="1">
      <alignment horizontal="center" vertical="center"/>
    </xf>
    <xf numFmtId="0" fontId="6" fillId="0" borderId="6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0" fontId="6" fillId="0" borderId="47" xfId="0" applyFont="1" applyBorder="1" applyAlignment="1">
      <alignment horizontal="left" vertical="center"/>
    </xf>
    <xf numFmtId="0" fontId="6" fillId="0" borderId="49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0" fillId="0" borderId="76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77" xfId="0" applyFont="1" applyBorder="1" applyAlignment="1">
      <alignment/>
    </xf>
    <xf numFmtId="0" fontId="4" fillId="0" borderId="19" xfId="0" applyFont="1" applyBorder="1" applyAlignment="1">
      <alignment vertical="center" textRotation="90" wrapText="1"/>
    </xf>
    <xf numFmtId="49" fontId="6" fillId="0" borderId="35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3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70" xfId="0" applyBorder="1" applyAlignment="1">
      <alignment/>
    </xf>
    <xf numFmtId="0" fontId="0" fillId="0" borderId="24" xfId="0" applyBorder="1" applyAlignment="1">
      <alignment/>
    </xf>
    <xf numFmtId="0" fontId="6" fillId="0" borderId="35" xfId="0" applyFont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6" xfId="0" applyBorder="1" applyAlignment="1">
      <alignment/>
    </xf>
    <xf numFmtId="164" fontId="8" fillId="0" borderId="35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49" fontId="0" fillId="0" borderId="40" xfId="0" applyNumberForma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0" fillId="0" borderId="3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6" fillId="0" borderId="35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6" fillId="0" borderId="81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13" xfId="0" applyBorder="1" applyAlignment="1">
      <alignment horizontal="center" wrapText="1"/>
    </xf>
    <xf numFmtId="0" fontId="46" fillId="0" borderId="16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left" vertical="center"/>
    </xf>
    <xf numFmtId="0" fontId="7" fillId="0" borderId="62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0" fillId="0" borderId="42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left" vertical="center"/>
    </xf>
    <xf numFmtId="0" fontId="6" fillId="0" borderId="87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35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3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70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0" borderId="92" xfId="0" applyFont="1" applyBorder="1" applyAlignment="1">
      <alignment horizontal="left" vertical="center"/>
    </xf>
    <xf numFmtId="0" fontId="6" fillId="0" borderId="9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94" xfId="0" applyFont="1" applyBorder="1" applyAlignment="1">
      <alignment horizontal="left" vertical="center"/>
    </xf>
    <xf numFmtId="0" fontId="6" fillId="0" borderId="87" xfId="0" applyFont="1" applyBorder="1" applyAlignment="1">
      <alignment horizontal="left" vertical="center"/>
    </xf>
    <xf numFmtId="49" fontId="6" fillId="0" borderId="70" xfId="0" applyNumberFormat="1" applyFont="1" applyBorder="1" applyAlignment="1">
      <alignment horizontal="center" vertical="center"/>
    </xf>
    <xf numFmtId="0" fontId="6" fillId="0" borderId="95" xfId="0" applyFont="1" applyBorder="1" applyAlignment="1">
      <alignment horizontal="left" vertical="center"/>
    </xf>
    <xf numFmtId="0" fontId="0" fillId="0" borderId="57" xfId="0" applyBorder="1" applyAlignment="1">
      <alignment/>
    </xf>
    <xf numFmtId="0" fontId="0" fillId="0" borderId="96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49" fontId="6" fillId="0" borderId="98" xfId="0" applyNumberFormat="1" applyFont="1" applyBorder="1" applyAlignment="1">
      <alignment horizontal="center" vertical="center"/>
    </xf>
    <xf numFmtId="0" fontId="6" fillId="0" borderId="99" xfId="0" applyFont="1" applyBorder="1" applyAlignment="1">
      <alignment horizontal="left" vertical="center"/>
    </xf>
    <xf numFmtId="0" fontId="6" fillId="0" borderId="98" xfId="0" applyFont="1" applyBorder="1" applyAlignment="1">
      <alignment horizontal="left" vertical="center"/>
    </xf>
    <xf numFmtId="0" fontId="6" fillId="0" borderId="98" xfId="0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/>
    </xf>
    <xf numFmtId="49" fontId="6" fillId="0" borderId="66" xfId="0" applyNumberFormat="1" applyFont="1" applyBorder="1" applyAlignment="1">
      <alignment horizontal="center" vertical="center"/>
    </xf>
    <xf numFmtId="0" fontId="6" fillId="0" borderId="66" xfId="0" applyFont="1" applyBorder="1" applyAlignment="1">
      <alignment horizontal="left" vertical="center"/>
    </xf>
    <xf numFmtId="0" fontId="6" fillId="0" borderId="66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100" xfId="0" applyFont="1" applyBorder="1" applyAlignment="1">
      <alignment horizontal="center" vertical="center" wrapText="1"/>
    </xf>
    <xf numFmtId="0" fontId="0" fillId="0" borderId="101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/>
    </xf>
    <xf numFmtId="0" fontId="0" fillId="0" borderId="102" xfId="0" applyFont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66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166" fontId="0" fillId="0" borderId="12" xfId="0" applyNumberFormat="1" applyFont="1" applyBorder="1" applyAlignment="1">
      <alignment/>
    </xf>
    <xf numFmtId="166" fontId="0" fillId="0" borderId="22" xfId="0" applyNumberFormat="1" applyFont="1" applyBorder="1" applyAlignment="1">
      <alignment/>
    </xf>
    <xf numFmtId="166" fontId="0" fillId="0" borderId="24" xfId="0" applyNumberFormat="1" applyFont="1" applyBorder="1" applyAlignment="1">
      <alignment/>
    </xf>
    <xf numFmtId="166" fontId="0" fillId="0" borderId="103" xfId="0" applyNumberFormat="1" applyFont="1" applyBorder="1" applyAlignment="1">
      <alignment horizontal="center" vertical="center"/>
    </xf>
    <xf numFmtId="166" fontId="0" fillId="0" borderId="104" xfId="0" applyNumberFormat="1" applyFont="1" applyBorder="1" applyAlignment="1">
      <alignment horizontal="center" vertical="center"/>
    </xf>
    <xf numFmtId="166" fontId="0" fillId="0" borderId="105" xfId="0" applyNumberFormat="1" applyFont="1" applyBorder="1" applyAlignment="1">
      <alignment horizontal="center" vertical="center"/>
    </xf>
    <xf numFmtId="166" fontId="0" fillId="0" borderId="106" xfId="0" applyNumberFormat="1" applyFont="1" applyBorder="1" applyAlignment="1">
      <alignment horizontal="center" vertical="center"/>
    </xf>
    <xf numFmtId="166" fontId="0" fillId="0" borderId="107" xfId="0" applyNumberFormat="1" applyFont="1" applyBorder="1" applyAlignment="1">
      <alignment horizontal="center" vertical="center"/>
    </xf>
    <xf numFmtId="166" fontId="0" fillId="0" borderId="108" xfId="0" applyNumberFormat="1" applyFont="1" applyBorder="1" applyAlignment="1">
      <alignment horizontal="center" vertical="center"/>
    </xf>
    <xf numFmtId="166" fontId="0" fillId="0" borderId="109" xfId="0" applyNumberFormat="1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1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112" xfId="0" applyFont="1" applyBorder="1" applyAlignment="1">
      <alignment horizontal="center" vertical="center"/>
    </xf>
    <xf numFmtId="0" fontId="46" fillId="0" borderId="6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 vertical="center"/>
    </xf>
    <xf numFmtId="0" fontId="0" fillId="0" borderId="113" xfId="0" applyFont="1" applyBorder="1" applyAlignment="1">
      <alignment horizontal="center" vertical="center"/>
    </xf>
    <xf numFmtId="0" fontId="0" fillId="0" borderId="114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116" xfId="0" applyFont="1" applyBorder="1" applyAlignment="1">
      <alignment horizontal="center" vertical="center"/>
    </xf>
    <xf numFmtId="0" fontId="6" fillId="0" borderId="117" xfId="0" applyFont="1" applyBorder="1" applyAlignment="1">
      <alignment horizontal="left" vertical="center"/>
    </xf>
    <xf numFmtId="0" fontId="0" fillId="0" borderId="118" xfId="0" applyFont="1" applyBorder="1" applyAlignment="1">
      <alignment horizontal="center" vertical="center"/>
    </xf>
    <xf numFmtId="0" fontId="6" fillId="0" borderId="119" xfId="0" applyFont="1" applyBorder="1" applyAlignment="1">
      <alignment horizontal="left" vertical="center"/>
    </xf>
    <xf numFmtId="0" fontId="6" fillId="0" borderId="75" xfId="0" applyFont="1" applyBorder="1" applyAlignment="1">
      <alignment horizontal="center" vertical="center"/>
    </xf>
    <xf numFmtId="0" fontId="0" fillId="0" borderId="120" xfId="0" applyFont="1" applyBorder="1" applyAlignment="1">
      <alignment horizontal="center" vertical="center"/>
    </xf>
    <xf numFmtId="0" fontId="7" fillId="0" borderId="121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46" fillId="0" borderId="19" xfId="0" applyFont="1" applyBorder="1" applyAlignment="1">
      <alignment horizontal="center" vertical="center"/>
    </xf>
    <xf numFmtId="0" fontId="0" fillId="0" borderId="12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/>
    </xf>
    <xf numFmtId="0" fontId="0" fillId="0" borderId="123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46" fillId="0" borderId="124" xfId="0" applyFont="1" applyBorder="1" applyAlignment="1">
      <alignment horizontal="center" vertical="center"/>
    </xf>
    <xf numFmtId="0" fontId="46" fillId="0" borderId="125" xfId="0" applyFont="1" applyBorder="1" applyAlignment="1">
      <alignment horizontal="center" vertical="center"/>
    </xf>
    <xf numFmtId="0" fontId="6" fillId="0" borderId="126" xfId="0" applyFont="1" applyBorder="1" applyAlignment="1">
      <alignment horizontal="left" vertical="center"/>
    </xf>
    <xf numFmtId="0" fontId="0" fillId="0" borderId="127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166" fontId="0" fillId="0" borderId="12" xfId="0" applyNumberFormat="1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166" fontId="0" fillId="0" borderId="22" xfId="0" applyNumberFormat="1" applyBorder="1" applyAlignment="1">
      <alignment/>
    </xf>
    <xf numFmtId="49" fontId="6" fillId="0" borderId="71" xfId="0" applyNumberFormat="1" applyFont="1" applyBorder="1" applyAlignment="1">
      <alignment horizontal="center" vertical="center"/>
    </xf>
    <xf numFmtId="0" fontId="6" fillId="0" borderId="71" xfId="0" applyFont="1" applyFill="1" applyBorder="1" applyAlignment="1">
      <alignment horizontal="left" vertical="center"/>
    </xf>
    <xf numFmtId="0" fontId="6" fillId="0" borderId="71" xfId="0" applyFont="1" applyBorder="1" applyAlignment="1">
      <alignment horizontal="left" vertical="center"/>
    </xf>
    <xf numFmtId="0" fontId="6" fillId="0" borderId="71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 wrapText="1"/>
    </xf>
    <xf numFmtId="166" fontId="0" fillId="0" borderId="49" xfId="0" applyNumberFormat="1" applyFont="1" applyBorder="1" applyAlignment="1">
      <alignment/>
    </xf>
    <xf numFmtId="166" fontId="0" fillId="0" borderId="24" xfId="0" applyNumberFormat="1" applyBorder="1" applyAlignment="1">
      <alignment/>
    </xf>
    <xf numFmtId="166" fontId="46" fillId="0" borderId="12" xfId="0" applyNumberFormat="1" applyFont="1" applyBorder="1" applyAlignment="1">
      <alignment/>
    </xf>
    <xf numFmtId="0" fontId="47" fillId="0" borderId="91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7" fillId="0" borderId="35" xfId="0" applyFont="1" applyFill="1" applyBorder="1" applyAlignment="1">
      <alignment horizontal="left" vertical="center"/>
    </xf>
    <xf numFmtId="0" fontId="47" fillId="0" borderId="35" xfId="0" applyFont="1" applyBorder="1" applyAlignment="1">
      <alignment horizontal="left" vertical="center"/>
    </xf>
    <xf numFmtId="0" fontId="4" fillId="0" borderId="128" xfId="0" applyFont="1" applyBorder="1" applyAlignment="1">
      <alignment horizontal="center" vertical="center" textRotation="90"/>
    </xf>
    <xf numFmtId="0" fontId="4" fillId="0" borderId="129" xfId="0" applyFont="1" applyBorder="1" applyAlignment="1">
      <alignment horizontal="center" vertical="center" textRotation="90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 wrapText="1"/>
    </xf>
    <xf numFmtId="164" fontId="8" fillId="0" borderId="35" xfId="0" applyNumberFormat="1" applyFont="1" applyBorder="1" applyAlignment="1">
      <alignment horizontal="center"/>
    </xf>
    <xf numFmtId="165" fontId="8" fillId="0" borderId="35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0" fontId="0" fillId="0" borderId="35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8" fillId="0" borderId="35" xfId="0" applyFont="1" applyBorder="1" applyAlignment="1">
      <alignment horizontal="center"/>
    </xf>
    <xf numFmtId="0" fontId="4" fillId="0" borderId="130" xfId="0" applyFont="1" applyBorder="1" applyAlignment="1">
      <alignment horizontal="center" vertical="center" textRotation="90"/>
    </xf>
    <xf numFmtId="0" fontId="4" fillId="0" borderId="98" xfId="0" applyFont="1" applyBorder="1" applyAlignment="1">
      <alignment horizontal="center" vertical="center" textRotation="90"/>
    </xf>
    <xf numFmtId="0" fontId="1" fillId="0" borderId="131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0" fillId="0" borderId="130" xfId="0" applyBorder="1" applyAlignment="1">
      <alignment horizontal="center" textRotation="90"/>
    </xf>
    <xf numFmtId="0" fontId="0" fillId="0" borderId="87" xfId="0" applyBorder="1" applyAlignment="1">
      <alignment horizontal="center" textRotation="90"/>
    </xf>
    <xf numFmtId="0" fontId="0" fillId="0" borderId="132" xfId="0" applyBorder="1" applyAlignment="1">
      <alignment horizontal="center" textRotation="90" wrapText="1"/>
    </xf>
    <xf numFmtId="0" fontId="0" fillId="0" borderId="133" xfId="0" applyBorder="1" applyAlignment="1">
      <alignment horizontal="center" textRotation="90" wrapText="1"/>
    </xf>
    <xf numFmtId="0" fontId="6" fillId="0" borderId="2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5" fillId="0" borderId="130" xfId="0" applyFont="1" applyBorder="1" applyAlignment="1">
      <alignment horizontal="center" vertical="center" textRotation="90" wrapText="1"/>
    </xf>
    <xf numFmtId="0" fontId="5" fillId="0" borderId="87" xfId="0" applyFont="1" applyBorder="1" applyAlignment="1">
      <alignment horizontal="center" vertical="center" textRotation="90" wrapText="1"/>
    </xf>
    <xf numFmtId="0" fontId="4" fillId="0" borderId="128" xfId="0" applyFont="1" applyBorder="1" applyAlignment="1">
      <alignment horizontal="center" vertical="center" textRotation="90" wrapText="1"/>
    </xf>
    <xf numFmtId="0" fontId="4" fillId="0" borderId="134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86" xfId="0" applyFont="1" applyBorder="1" applyAlignment="1">
      <alignment horizontal="left"/>
    </xf>
    <xf numFmtId="0" fontId="4" fillId="0" borderId="130" xfId="0" applyFont="1" applyBorder="1" applyAlignment="1">
      <alignment horizontal="center" vertical="center" textRotation="90" wrapText="1"/>
    </xf>
    <xf numFmtId="0" fontId="4" fillId="0" borderId="98" xfId="0" applyFont="1" applyBorder="1" applyAlignment="1">
      <alignment horizontal="center" vertical="center" textRotation="90" wrapText="1"/>
    </xf>
    <xf numFmtId="0" fontId="4" fillId="0" borderId="128" xfId="0" applyFont="1" applyBorder="1" applyAlignment="1">
      <alignment horizontal="center" vertical="center"/>
    </xf>
    <xf numFmtId="0" fontId="4" fillId="0" borderId="129" xfId="0" applyFont="1" applyBorder="1" applyAlignment="1">
      <alignment horizontal="center" vertical="center"/>
    </xf>
    <xf numFmtId="0" fontId="1" fillId="0" borderId="13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30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0" fillId="0" borderId="136" xfId="0" applyBorder="1" applyAlignment="1">
      <alignment horizontal="center" textRotation="90" wrapText="1"/>
    </xf>
    <xf numFmtId="0" fontId="0" fillId="0" borderId="137" xfId="0" applyBorder="1" applyAlignment="1">
      <alignment horizontal="center" textRotation="90" wrapText="1"/>
    </xf>
    <xf numFmtId="0" fontId="0" fillId="0" borderId="1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8" fillId="0" borderId="19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0" fillId="0" borderId="130" xfId="0" applyBorder="1" applyAlignment="1">
      <alignment horizontal="center" textRotation="90" wrapText="1"/>
    </xf>
    <xf numFmtId="0" fontId="0" fillId="0" borderId="87" xfId="0" applyBorder="1" applyAlignment="1">
      <alignment horizontal="center" textRotation="90" wrapText="1"/>
    </xf>
    <xf numFmtId="0" fontId="9" fillId="0" borderId="3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0" fillId="0" borderId="19" xfId="0" applyBorder="1" applyAlignment="1">
      <alignment horizontal="left" vertical="top" wrapText="1" shrinkToFit="1"/>
    </xf>
    <xf numFmtId="0" fontId="0" fillId="0" borderId="11" xfId="0" applyBorder="1" applyAlignment="1">
      <alignment horizontal="left" vertical="top" wrapText="1" shrinkToFit="1"/>
    </xf>
    <xf numFmtId="0" fontId="0" fillId="0" borderId="18" xfId="0" applyBorder="1" applyAlignment="1">
      <alignment horizontal="left" vertical="top" wrapText="1" shrinkToFi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35" xfId="0" applyFont="1" applyBorder="1" applyAlignment="1">
      <alignment horizontal="center" vertical="center" textRotation="90" wrapText="1"/>
    </xf>
    <xf numFmtId="0" fontId="4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textRotation="90"/>
    </xf>
    <xf numFmtId="0" fontId="4" fillId="0" borderId="138" xfId="0" applyFont="1" applyBorder="1" applyAlignment="1">
      <alignment horizontal="center" vertical="center" textRotation="90" wrapText="1"/>
    </xf>
    <xf numFmtId="0" fontId="4" fillId="0" borderId="139" xfId="0" applyFont="1" applyBorder="1" applyAlignment="1">
      <alignment horizontal="center" vertical="center" textRotation="90" wrapText="1"/>
    </xf>
    <xf numFmtId="0" fontId="4" fillId="0" borderId="91" xfId="0" applyFont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7"/>
  <sheetViews>
    <sheetView showGridLines="0" zoomScalePageLayoutView="0" workbookViewId="0" topLeftCell="A1">
      <selection activeCell="E4" sqref="E4:N4"/>
    </sheetView>
  </sheetViews>
  <sheetFormatPr defaultColWidth="9.00390625" defaultRowHeight="12.75"/>
  <cols>
    <col min="1" max="1" width="6.875" style="1" customWidth="1"/>
    <col min="2" max="2" width="24.875" style="1" bestFit="1" customWidth="1"/>
    <col min="3" max="3" width="11.375" style="1" customWidth="1"/>
    <col min="4" max="4" width="5.00390625" style="1" customWidth="1"/>
    <col min="5" max="7" width="4.50390625" style="1" customWidth="1"/>
    <col min="8" max="13" width="4.50390625" style="1" bestFit="1" customWidth="1"/>
    <col min="14" max="14" width="5.375" style="1" customWidth="1"/>
    <col min="15" max="15" width="4.625" style="1" customWidth="1"/>
    <col min="16" max="16" width="4.125" style="1" customWidth="1"/>
    <col min="17" max="17" width="7.00390625" style="1" customWidth="1"/>
    <col min="18" max="18" width="4.625" style="1" customWidth="1"/>
    <col min="19" max="19" width="5.375" style="1" customWidth="1"/>
    <col min="20" max="20" width="5.50390625" style="1" customWidth="1"/>
    <col min="21" max="21" width="3.625" style="1" customWidth="1"/>
    <col min="22" max="16384" width="8.875" style="1" customWidth="1"/>
  </cols>
  <sheetData>
    <row r="1" spans="4:16" ht="33" customHeight="1">
      <c r="D1" s="322" t="s">
        <v>23</v>
      </c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</row>
    <row r="2" spans="4:20" ht="12.75" customHeight="1">
      <c r="D2" s="323" t="s">
        <v>39</v>
      </c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T2" s="2"/>
    </row>
    <row r="3" spans="1:20" ht="13.5" thickBot="1">
      <c r="A3" s="324" t="s">
        <v>77</v>
      </c>
      <c r="B3" s="324"/>
      <c r="C3" s="324"/>
      <c r="D3" s="324"/>
      <c r="E3" s="324"/>
      <c r="P3" s="3" t="s">
        <v>24</v>
      </c>
      <c r="Q3" s="3"/>
      <c r="R3" s="3"/>
      <c r="S3" s="3"/>
      <c r="T3" s="2"/>
    </row>
    <row r="4" spans="1:19" ht="23.25" customHeight="1" thickBot="1">
      <c r="A4" s="325" t="s">
        <v>0</v>
      </c>
      <c r="B4" s="327" t="s">
        <v>1</v>
      </c>
      <c r="C4" s="295" t="s">
        <v>145</v>
      </c>
      <c r="D4" s="307" t="s">
        <v>2</v>
      </c>
      <c r="E4" s="309" t="s">
        <v>3</v>
      </c>
      <c r="F4" s="309"/>
      <c r="G4" s="309"/>
      <c r="H4" s="309"/>
      <c r="I4" s="309"/>
      <c r="J4" s="309"/>
      <c r="K4" s="309"/>
      <c r="L4" s="309"/>
      <c r="M4" s="309"/>
      <c r="N4" s="310"/>
      <c r="O4" s="318" t="s">
        <v>4</v>
      </c>
      <c r="P4" s="320" t="s">
        <v>5</v>
      </c>
      <c r="Q4" s="311" t="s">
        <v>55</v>
      </c>
      <c r="R4" s="313" t="s">
        <v>56</v>
      </c>
      <c r="S4" s="2"/>
    </row>
    <row r="5" spans="1:19" ht="69.75" customHeight="1" thickBot="1">
      <c r="A5" s="326"/>
      <c r="B5" s="328"/>
      <c r="C5" s="296"/>
      <c r="D5" s="308"/>
      <c r="E5" s="55" t="s">
        <v>36</v>
      </c>
      <c r="F5" s="4" t="s">
        <v>57</v>
      </c>
      <c r="G5" s="4" t="s">
        <v>78</v>
      </c>
      <c r="H5" s="4"/>
      <c r="I5" s="4" t="s">
        <v>58</v>
      </c>
      <c r="J5" s="4" t="s">
        <v>59</v>
      </c>
      <c r="K5" s="4" t="s">
        <v>177</v>
      </c>
      <c r="L5" s="4" t="s">
        <v>60</v>
      </c>
      <c r="M5" s="4" t="s">
        <v>180</v>
      </c>
      <c r="N5" s="4" t="s">
        <v>181</v>
      </c>
      <c r="O5" s="319"/>
      <c r="P5" s="321"/>
      <c r="Q5" s="312"/>
      <c r="R5" s="314"/>
      <c r="S5" s="2"/>
    </row>
    <row r="6" spans="1:18" ht="12" customHeight="1">
      <c r="A6" s="42" t="s">
        <v>6</v>
      </c>
      <c r="B6" s="290" t="s">
        <v>79</v>
      </c>
      <c r="C6" s="5" t="s">
        <v>146</v>
      </c>
      <c r="D6" s="189">
        <v>1969</v>
      </c>
      <c r="E6" s="56">
        <v>35</v>
      </c>
      <c r="F6" s="41">
        <v>50</v>
      </c>
      <c r="G6" s="48">
        <v>12</v>
      </c>
      <c r="H6" s="154"/>
      <c r="I6" s="155">
        <v>35</v>
      </c>
      <c r="J6" s="155">
        <v>6</v>
      </c>
      <c r="K6" s="113">
        <v>35</v>
      </c>
      <c r="L6" s="112">
        <v>50</v>
      </c>
      <c r="M6" s="114"/>
      <c r="N6" s="79">
        <v>45</v>
      </c>
      <c r="O6" s="8">
        <f aca="true" t="shared" si="0" ref="O6:O35">SUM(E6:N6)</f>
        <v>268</v>
      </c>
      <c r="P6" s="72">
        <f aca="true" t="shared" si="1" ref="P6:P35">COUNT(E6:N6)</f>
        <v>8</v>
      </c>
      <c r="Q6" s="20">
        <f>E6+F6+G6+I6+J6+K6+L6+M6</f>
        <v>223</v>
      </c>
      <c r="R6" s="264">
        <f>N6+Q6</f>
        <v>268</v>
      </c>
    </row>
    <row r="7" spans="1:18" ht="12" customHeight="1">
      <c r="A7" s="42" t="s">
        <v>7</v>
      </c>
      <c r="B7" s="291" t="s">
        <v>83</v>
      </c>
      <c r="C7" s="5" t="s">
        <v>147</v>
      </c>
      <c r="D7" s="6">
        <v>1969</v>
      </c>
      <c r="E7" s="86"/>
      <c r="F7" s="52">
        <v>35</v>
      </c>
      <c r="G7" s="117"/>
      <c r="H7" s="13"/>
      <c r="I7" s="13">
        <v>22</v>
      </c>
      <c r="J7" s="167">
        <v>50</v>
      </c>
      <c r="K7" s="167">
        <v>50</v>
      </c>
      <c r="L7" s="13">
        <v>26</v>
      </c>
      <c r="M7" s="13">
        <v>26</v>
      </c>
      <c r="N7" s="118">
        <v>0</v>
      </c>
      <c r="O7" s="8">
        <f t="shared" si="0"/>
        <v>209</v>
      </c>
      <c r="P7" s="9">
        <f t="shared" si="1"/>
        <v>7</v>
      </c>
      <c r="Q7" s="10">
        <f aca="true" t="shared" si="2" ref="Q7:Q70">E7+F7+G7+I7+J7+K7+L7+M7</f>
        <v>209</v>
      </c>
      <c r="R7" s="265">
        <f aca="true" t="shared" si="3" ref="R7:R15">N7+Q7</f>
        <v>209</v>
      </c>
    </row>
    <row r="8" spans="1:18" ht="12" customHeight="1">
      <c r="A8" s="42" t="s">
        <v>8</v>
      </c>
      <c r="B8" s="291" t="s">
        <v>170</v>
      </c>
      <c r="C8" s="5" t="s">
        <v>147</v>
      </c>
      <c r="D8" s="6">
        <v>1958</v>
      </c>
      <c r="E8" s="14"/>
      <c r="F8" s="84"/>
      <c r="G8" s="84"/>
      <c r="H8" s="84"/>
      <c r="I8" s="84"/>
      <c r="J8" s="84">
        <v>6</v>
      </c>
      <c r="K8" s="84">
        <v>26</v>
      </c>
      <c r="L8" s="84">
        <v>35</v>
      </c>
      <c r="M8" s="84"/>
      <c r="N8" s="266">
        <v>80</v>
      </c>
      <c r="O8" s="8">
        <f>SUM(E8:N8)</f>
        <v>147</v>
      </c>
      <c r="P8" s="9">
        <f>COUNT(E8:N8)</f>
        <v>4</v>
      </c>
      <c r="Q8" s="10">
        <f>E8+F8+G8+I8+J8+K8+L8+M8</f>
        <v>67</v>
      </c>
      <c r="R8" s="265">
        <f>N8+Q8</f>
        <v>147</v>
      </c>
    </row>
    <row r="9" spans="1:18" ht="12" customHeight="1">
      <c r="A9" s="42" t="s">
        <v>25</v>
      </c>
      <c r="B9" s="170" t="s">
        <v>84</v>
      </c>
      <c r="C9" s="103" t="s">
        <v>147</v>
      </c>
      <c r="D9" s="104">
        <v>1970</v>
      </c>
      <c r="E9" s="177">
        <v>6</v>
      </c>
      <c r="F9" s="110">
        <v>12</v>
      </c>
      <c r="G9" s="110">
        <v>12</v>
      </c>
      <c r="H9" s="110"/>
      <c r="I9" s="110">
        <v>6</v>
      </c>
      <c r="J9" s="110">
        <v>12</v>
      </c>
      <c r="K9" s="110">
        <v>12</v>
      </c>
      <c r="L9" s="110">
        <v>22</v>
      </c>
      <c r="M9" s="110">
        <v>22</v>
      </c>
      <c r="N9" s="178">
        <v>20</v>
      </c>
      <c r="O9" s="60">
        <f>SUM(E9:N9)</f>
        <v>124</v>
      </c>
      <c r="P9" s="9">
        <f>COUNT(E9:N9)</f>
        <v>9</v>
      </c>
      <c r="Q9" s="10">
        <f>F9+G9+I9+J9+K9+L9+M9</f>
        <v>98</v>
      </c>
      <c r="R9" s="265">
        <f t="shared" si="3"/>
        <v>118</v>
      </c>
    </row>
    <row r="10" spans="1:18" ht="12" customHeight="1">
      <c r="A10" s="42" t="s">
        <v>9</v>
      </c>
      <c r="B10" s="190" t="s">
        <v>82</v>
      </c>
      <c r="C10" s="5" t="s">
        <v>146</v>
      </c>
      <c r="D10" s="6">
        <v>1970</v>
      </c>
      <c r="E10" s="220">
        <v>26</v>
      </c>
      <c r="F10" s="202"/>
      <c r="G10" s="13">
        <v>12</v>
      </c>
      <c r="H10" s="13"/>
      <c r="I10" s="167">
        <v>50</v>
      </c>
      <c r="J10" s="13"/>
      <c r="K10" s="13"/>
      <c r="L10" s="13"/>
      <c r="M10" s="13"/>
      <c r="N10" s="116">
        <v>10</v>
      </c>
      <c r="O10" s="8">
        <f t="shared" si="0"/>
        <v>98</v>
      </c>
      <c r="P10" s="9">
        <f t="shared" si="1"/>
        <v>4</v>
      </c>
      <c r="Q10" s="10">
        <f t="shared" si="2"/>
        <v>88</v>
      </c>
      <c r="R10" s="265">
        <f t="shared" si="3"/>
        <v>98</v>
      </c>
    </row>
    <row r="11" spans="1:18" ht="12" customHeight="1">
      <c r="A11" s="102" t="s">
        <v>10</v>
      </c>
      <c r="B11" s="170" t="s">
        <v>85</v>
      </c>
      <c r="C11" s="103" t="s">
        <v>147</v>
      </c>
      <c r="D11" s="104">
        <v>1968</v>
      </c>
      <c r="E11" s="105"/>
      <c r="F11" s="13">
        <v>26</v>
      </c>
      <c r="G11" s="117"/>
      <c r="H11" s="13"/>
      <c r="I11" s="13">
        <v>6</v>
      </c>
      <c r="J11" s="13"/>
      <c r="K11" s="13">
        <v>6</v>
      </c>
      <c r="L11" s="13">
        <v>12</v>
      </c>
      <c r="M11" s="13">
        <v>12</v>
      </c>
      <c r="N11" s="87">
        <v>20</v>
      </c>
      <c r="O11" s="60">
        <f>SUM(E11:N11)</f>
        <v>82</v>
      </c>
      <c r="P11" s="9">
        <f>COUNT(E11:N11)</f>
        <v>6</v>
      </c>
      <c r="Q11" s="10">
        <f>E11+F11+G11+I11+J11+K11+L11+M11</f>
        <v>62</v>
      </c>
      <c r="R11" s="265">
        <f>N11+Q11</f>
        <v>82</v>
      </c>
    </row>
    <row r="12" spans="1:18" ht="12" customHeight="1">
      <c r="A12" s="199" t="s">
        <v>51</v>
      </c>
      <c r="B12" s="192" t="s">
        <v>87</v>
      </c>
      <c r="C12" s="63" t="s">
        <v>147</v>
      </c>
      <c r="D12" s="61">
        <v>1969</v>
      </c>
      <c r="E12" s="64">
        <v>6</v>
      </c>
      <c r="F12" s="65">
        <v>12</v>
      </c>
      <c r="G12" s="65">
        <v>6</v>
      </c>
      <c r="H12" s="65"/>
      <c r="I12" s="65">
        <v>12</v>
      </c>
      <c r="J12" s="65"/>
      <c r="K12" s="65">
        <v>22</v>
      </c>
      <c r="L12" s="65">
        <v>8</v>
      </c>
      <c r="M12" s="65"/>
      <c r="N12" s="90">
        <v>10</v>
      </c>
      <c r="O12" s="60">
        <f>SUM(E12:N12)</f>
        <v>76</v>
      </c>
      <c r="P12" s="241">
        <f>COUNT(E12:N12)</f>
        <v>7</v>
      </c>
      <c r="Q12" s="10">
        <f>E12+F12+G12+I12+J12+K12+L12+M12</f>
        <v>66</v>
      </c>
      <c r="R12" s="265">
        <f>N12+Q12</f>
        <v>76</v>
      </c>
    </row>
    <row r="13" spans="1:18" ht="12" customHeight="1" thickBot="1">
      <c r="A13" s="206" t="s">
        <v>52</v>
      </c>
      <c r="B13" s="208" t="s">
        <v>81</v>
      </c>
      <c r="C13" s="207" t="s">
        <v>146</v>
      </c>
      <c r="D13" s="209"/>
      <c r="E13" s="267">
        <v>12</v>
      </c>
      <c r="F13" s="27">
        <v>22</v>
      </c>
      <c r="G13" s="268">
        <v>6</v>
      </c>
      <c r="H13" s="74"/>
      <c r="I13" s="74">
        <v>12</v>
      </c>
      <c r="J13" s="74">
        <v>22</v>
      </c>
      <c r="K13" s="74"/>
      <c r="L13" s="74"/>
      <c r="M13" s="74"/>
      <c r="N13" s="269"/>
      <c r="O13" s="181">
        <f t="shared" si="0"/>
        <v>74</v>
      </c>
      <c r="P13" s="75">
        <f t="shared" si="1"/>
        <v>5</v>
      </c>
      <c r="Q13" s="201">
        <f t="shared" si="2"/>
        <v>74</v>
      </c>
      <c r="R13" s="270">
        <f t="shared" si="3"/>
        <v>74</v>
      </c>
    </row>
    <row r="14" spans="1:18" ht="12" customHeight="1">
      <c r="A14" s="68" t="s">
        <v>53</v>
      </c>
      <c r="B14" s="88" t="s">
        <v>91</v>
      </c>
      <c r="C14" s="93" t="s">
        <v>146</v>
      </c>
      <c r="D14" s="94"/>
      <c r="E14" s="39">
        <v>12</v>
      </c>
      <c r="F14" s="19">
        <v>6</v>
      </c>
      <c r="G14" s="19"/>
      <c r="H14" s="89"/>
      <c r="I14" s="157">
        <v>6</v>
      </c>
      <c r="J14" s="19">
        <v>6</v>
      </c>
      <c r="K14" s="19">
        <v>6</v>
      </c>
      <c r="L14" s="19">
        <v>12</v>
      </c>
      <c r="M14" s="19">
        <v>12</v>
      </c>
      <c r="N14" s="158">
        <v>10</v>
      </c>
      <c r="O14" s="8">
        <f>SUM(E14:N14)</f>
        <v>70</v>
      </c>
      <c r="P14" s="72">
        <f>COUNT(E14:N14)</f>
        <v>8</v>
      </c>
      <c r="Q14" s="20">
        <f>E14+F14+G14+I14+J14+K14+L14+M14</f>
        <v>60</v>
      </c>
      <c r="R14" s="265">
        <f>N14+Q14</f>
        <v>70</v>
      </c>
    </row>
    <row r="15" spans="1:18" ht="12" customHeight="1">
      <c r="A15" s="100" t="s">
        <v>270</v>
      </c>
      <c r="B15" s="88" t="s">
        <v>80</v>
      </c>
      <c r="C15" s="93" t="s">
        <v>147</v>
      </c>
      <c r="D15" s="94">
        <v>1969</v>
      </c>
      <c r="E15" s="96"/>
      <c r="F15" s="98">
        <v>6</v>
      </c>
      <c r="G15" s="98">
        <v>35</v>
      </c>
      <c r="H15" s="242"/>
      <c r="I15" s="98"/>
      <c r="J15" s="98"/>
      <c r="K15" s="98">
        <v>8</v>
      </c>
      <c r="L15" s="98">
        <v>12</v>
      </c>
      <c r="M15" s="98"/>
      <c r="N15" s="120"/>
      <c r="O15" s="8">
        <f t="shared" si="0"/>
        <v>61</v>
      </c>
      <c r="P15" s="72">
        <f t="shared" si="1"/>
        <v>4</v>
      </c>
      <c r="Q15" s="20">
        <f t="shared" si="2"/>
        <v>61</v>
      </c>
      <c r="R15" s="265">
        <f t="shared" si="3"/>
        <v>61</v>
      </c>
    </row>
    <row r="16" spans="1:18" ht="12" customHeight="1">
      <c r="A16" s="100" t="s">
        <v>69</v>
      </c>
      <c r="B16" s="88" t="s">
        <v>231</v>
      </c>
      <c r="C16" s="93" t="s">
        <v>230</v>
      </c>
      <c r="D16" s="94"/>
      <c r="E16" s="96"/>
      <c r="F16" s="98"/>
      <c r="G16" s="98">
        <v>4</v>
      </c>
      <c r="H16" s="98"/>
      <c r="I16" s="98">
        <v>8</v>
      </c>
      <c r="J16" s="98">
        <v>35</v>
      </c>
      <c r="K16" s="98">
        <v>6</v>
      </c>
      <c r="L16" s="98"/>
      <c r="M16" s="98"/>
      <c r="N16" s="120"/>
      <c r="O16" s="8">
        <f t="shared" si="0"/>
        <v>53</v>
      </c>
      <c r="P16" s="72">
        <f t="shared" si="1"/>
        <v>4</v>
      </c>
      <c r="Q16" s="10">
        <f t="shared" si="2"/>
        <v>53</v>
      </c>
      <c r="R16" s="107"/>
    </row>
    <row r="17" spans="1:18" ht="12" customHeight="1">
      <c r="A17" s="68" t="s">
        <v>291</v>
      </c>
      <c r="B17" s="195" t="s">
        <v>232</v>
      </c>
      <c r="C17" s="22" t="s">
        <v>188</v>
      </c>
      <c r="D17" s="18">
        <v>1968</v>
      </c>
      <c r="E17" s="69"/>
      <c r="F17" s="162"/>
      <c r="G17" s="162">
        <v>50</v>
      </c>
      <c r="H17" s="162"/>
      <c r="I17" s="162"/>
      <c r="J17" s="162"/>
      <c r="K17" s="19"/>
      <c r="L17" s="162"/>
      <c r="M17" s="162"/>
      <c r="N17" s="115"/>
      <c r="O17" s="8">
        <f t="shared" si="0"/>
        <v>50</v>
      </c>
      <c r="P17" s="72">
        <f t="shared" si="1"/>
        <v>1</v>
      </c>
      <c r="Q17" s="10">
        <f t="shared" si="2"/>
        <v>50</v>
      </c>
      <c r="R17" s="73"/>
    </row>
    <row r="18" spans="1:18" ht="12" customHeight="1">
      <c r="A18" s="68" t="s">
        <v>291</v>
      </c>
      <c r="B18" s="119" t="s">
        <v>124</v>
      </c>
      <c r="C18" s="159" t="s">
        <v>149</v>
      </c>
      <c r="D18" s="21"/>
      <c r="E18" s="45">
        <v>50</v>
      </c>
      <c r="F18" s="13"/>
      <c r="G18" s="171"/>
      <c r="H18" s="41"/>
      <c r="I18" s="41"/>
      <c r="J18" s="41"/>
      <c r="K18" s="13"/>
      <c r="L18" s="41"/>
      <c r="M18" s="41"/>
      <c r="N18" s="115"/>
      <c r="O18" s="8">
        <f t="shared" si="0"/>
        <v>50</v>
      </c>
      <c r="P18" s="9">
        <f t="shared" si="1"/>
        <v>1</v>
      </c>
      <c r="Q18" s="10">
        <f t="shared" si="2"/>
        <v>50</v>
      </c>
      <c r="R18" s="11"/>
    </row>
    <row r="19" spans="1:18" ht="12" customHeight="1">
      <c r="A19" s="68" t="s">
        <v>291</v>
      </c>
      <c r="B19" s="88" t="s">
        <v>129</v>
      </c>
      <c r="C19" s="103" t="s">
        <v>149</v>
      </c>
      <c r="D19" s="104"/>
      <c r="E19" s="17"/>
      <c r="F19" s="13"/>
      <c r="G19" s="13"/>
      <c r="H19" s="13"/>
      <c r="I19" s="13"/>
      <c r="J19" s="13"/>
      <c r="K19" s="13"/>
      <c r="L19" s="13"/>
      <c r="M19" s="167">
        <v>50</v>
      </c>
      <c r="N19" s="223"/>
      <c r="O19" s="8">
        <f t="shared" si="0"/>
        <v>50</v>
      </c>
      <c r="P19" s="72">
        <f t="shared" si="1"/>
        <v>1</v>
      </c>
      <c r="Q19" s="10">
        <f t="shared" si="2"/>
        <v>50</v>
      </c>
      <c r="R19" s="73"/>
    </row>
    <row r="20" spans="1:18" ht="12" customHeight="1">
      <c r="A20" s="92" t="s">
        <v>105</v>
      </c>
      <c r="B20" s="88" t="s">
        <v>95</v>
      </c>
      <c r="C20" s="22" t="s">
        <v>146</v>
      </c>
      <c r="D20" s="94"/>
      <c r="E20" s="95">
        <v>12</v>
      </c>
      <c r="F20" s="13"/>
      <c r="G20" s="13"/>
      <c r="H20" s="96"/>
      <c r="I20" s="97">
        <v>6</v>
      </c>
      <c r="J20" s="98">
        <v>12</v>
      </c>
      <c r="K20" s="98">
        <v>6</v>
      </c>
      <c r="L20" s="98">
        <v>6</v>
      </c>
      <c r="M20" s="98">
        <v>6</v>
      </c>
      <c r="N20" s="99"/>
      <c r="O20" s="60">
        <f t="shared" si="0"/>
        <v>48</v>
      </c>
      <c r="P20" s="9">
        <f t="shared" si="1"/>
        <v>6</v>
      </c>
      <c r="Q20" s="10">
        <f t="shared" si="2"/>
        <v>48</v>
      </c>
      <c r="R20" s="11"/>
    </row>
    <row r="21" spans="1:18" ht="12" customHeight="1">
      <c r="A21" s="121" t="s">
        <v>272</v>
      </c>
      <c r="B21" s="170" t="s">
        <v>99</v>
      </c>
      <c r="C21" s="103" t="s">
        <v>146</v>
      </c>
      <c r="D21" s="104"/>
      <c r="E21" s="17">
        <v>4</v>
      </c>
      <c r="F21" s="13"/>
      <c r="G21" s="13">
        <v>6</v>
      </c>
      <c r="H21" s="13"/>
      <c r="I21" s="13"/>
      <c r="J21" s="13"/>
      <c r="K21" s="13"/>
      <c r="L21" s="13"/>
      <c r="M21" s="13">
        <v>35</v>
      </c>
      <c r="N21" s="81"/>
      <c r="O21" s="8">
        <f t="shared" si="0"/>
        <v>45</v>
      </c>
      <c r="P21" s="9">
        <f t="shared" si="1"/>
        <v>3</v>
      </c>
      <c r="Q21" s="10">
        <f t="shared" si="2"/>
        <v>45</v>
      </c>
      <c r="R21" s="87"/>
    </row>
    <row r="22" spans="1:18" ht="12" customHeight="1">
      <c r="A22" s="42" t="s">
        <v>292</v>
      </c>
      <c r="B22" s="190" t="s">
        <v>174</v>
      </c>
      <c r="C22" s="5" t="s">
        <v>233</v>
      </c>
      <c r="D22" s="6"/>
      <c r="E22" s="17"/>
      <c r="F22" s="13"/>
      <c r="G22" s="13"/>
      <c r="H22" s="13"/>
      <c r="I22" s="13">
        <v>12</v>
      </c>
      <c r="J22" s="13">
        <v>26</v>
      </c>
      <c r="K22" s="13"/>
      <c r="L22" s="13"/>
      <c r="M22" s="13"/>
      <c r="N22" s="81"/>
      <c r="O22" s="8">
        <f t="shared" si="0"/>
        <v>38</v>
      </c>
      <c r="P22" s="9">
        <f t="shared" si="1"/>
        <v>2</v>
      </c>
      <c r="Q22" s="10">
        <f t="shared" si="2"/>
        <v>38</v>
      </c>
      <c r="R22" s="87"/>
    </row>
    <row r="23" spans="1:18" ht="12" customHeight="1">
      <c r="A23" s="102" t="s">
        <v>292</v>
      </c>
      <c r="B23" s="170" t="s">
        <v>86</v>
      </c>
      <c r="C23" s="103" t="s">
        <v>146</v>
      </c>
      <c r="D23" s="104">
        <v>1983</v>
      </c>
      <c r="E23" s="57"/>
      <c r="F23" s="52"/>
      <c r="G23" s="13">
        <v>26</v>
      </c>
      <c r="H23" s="13"/>
      <c r="I23" s="13">
        <v>12</v>
      </c>
      <c r="J23" s="13"/>
      <c r="K23" s="13"/>
      <c r="L23" s="13"/>
      <c r="M23" s="13"/>
      <c r="N23" s="87"/>
      <c r="O23" s="60">
        <f t="shared" si="0"/>
        <v>38</v>
      </c>
      <c r="P23" s="9">
        <f t="shared" si="1"/>
        <v>2</v>
      </c>
      <c r="Q23" s="10">
        <f t="shared" si="2"/>
        <v>38</v>
      </c>
      <c r="R23" s="11"/>
    </row>
    <row r="24" spans="1:18" ht="12" customHeight="1">
      <c r="A24" s="42" t="s">
        <v>293</v>
      </c>
      <c r="B24" s="190" t="s">
        <v>234</v>
      </c>
      <c r="C24" s="5" t="s">
        <v>147</v>
      </c>
      <c r="D24" s="6"/>
      <c r="E24" s="14"/>
      <c r="F24" s="84"/>
      <c r="G24" s="84"/>
      <c r="H24" s="84"/>
      <c r="I24" s="84">
        <v>4</v>
      </c>
      <c r="J24" s="84">
        <v>12</v>
      </c>
      <c r="K24" s="84">
        <v>12</v>
      </c>
      <c r="L24" s="84"/>
      <c r="M24" s="84"/>
      <c r="N24" s="85"/>
      <c r="O24" s="8">
        <f t="shared" si="0"/>
        <v>28</v>
      </c>
      <c r="P24" s="9">
        <f t="shared" si="1"/>
        <v>3</v>
      </c>
      <c r="Q24" s="10">
        <f t="shared" si="2"/>
        <v>28</v>
      </c>
      <c r="R24" s="87"/>
    </row>
    <row r="25" spans="1:18" ht="12" customHeight="1">
      <c r="A25" s="42" t="s">
        <v>294</v>
      </c>
      <c r="B25" s="190" t="s">
        <v>235</v>
      </c>
      <c r="C25" s="5" t="s">
        <v>230</v>
      </c>
      <c r="D25" s="6"/>
      <c r="E25" s="221"/>
      <c r="F25" s="13"/>
      <c r="G25" s="13"/>
      <c r="H25" s="13"/>
      <c r="I25" s="13">
        <v>26</v>
      </c>
      <c r="J25" s="13"/>
      <c r="K25" s="13"/>
      <c r="L25" s="13"/>
      <c r="M25" s="13"/>
      <c r="N25" s="118"/>
      <c r="O25" s="8">
        <f t="shared" si="0"/>
        <v>26</v>
      </c>
      <c r="P25" s="9">
        <f t="shared" si="1"/>
        <v>1</v>
      </c>
      <c r="Q25" s="10">
        <f t="shared" si="2"/>
        <v>26</v>
      </c>
      <c r="R25" s="87"/>
    </row>
    <row r="26" spans="1:18" ht="12" customHeight="1">
      <c r="A26" s="168" t="s">
        <v>252</v>
      </c>
      <c r="B26" s="119" t="s">
        <v>223</v>
      </c>
      <c r="C26" s="93" t="s">
        <v>147</v>
      </c>
      <c r="D26" s="94"/>
      <c r="E26" s="89"/>
      <c r="F26" s="13"/>
      <c r="G26" s="13"/>
      <c r="H26" s="13"/>
      <c r="I26" s="13">
        <v>6</v>
      </c>
      <c r="J26" s="13">
        <v>6</v>
      </c>
      <c r="K26" s="13">
        <v>12</v>
      </c>
      <c r="L26" s="13"/>
      <c r="M26" s="13"/>
      <c r="N26" s="87"/>
      <c r="O26" s="8">
        <f t="shared" si="0"/>
        <v>24</v>
      </c>
      <c r="P26" s="9">
        <f t="shared" si="1"/>
        <v>3</v>
      </c>
      <c r="Q26" s="10">
        <f t="shared" si="2"/>
        <v>24</v>
      </c>
      <c r="R26" s="87"/>
    </row>
    <row r="27" spans="1:18" ht="12" customHeight="1">
      <c r="A27" s="68" t="s">
        <v>252</v>
      </c>
      <c r="B27" s="190" t="s">
        <v>110</v>
      </c>
      <c r="C27" s="5" t="s">
        <v>147</v>
      </c>
      <c r="D27" s="6"/>
      <c r="E27" s="14"/>
      <c r="F27" s="84">
        <v>6</v>
      </c>
      <c r="G27" s="84"/>
      <c r="H27" s="84"/>
      <c r="I27" s="84"/>
      <c r="J27" s="84"/>
      <c r="K27" s="84">
        <v>6</v>
      </c>
      <c r="L27" s="84">
        <v>12</v>
      </c>
      <c r="M27" s="84"/>
      <c r="N27" s="85"/>
      <c r="O27" s="8">
        <f t="shared" si="0"/>
        <v>24</v>
      </c>
      <c r="P27" s="9">
        <f t="shared" si="1"/>
        <v>3</v>
      </c>
      <c r="Q27" s="10">
        <f t="shared" si="2"/>
        <v>24</v>
      </c>
      <c r="R27" s="87"/>
    </row>
    <row r="28" spans="1:18" ht="12" customHeight="1">
      <c r="A28" s="102" t="s">
        <v>259</v>
      </c>
      <c r="B28" s="170" t="s">
        <v>88</v>
      </c>
      <c r="C28" s="103" t="s">
        <v>146</v>
      </c>
      <c r="D28" s="104"/>
      <c r="E28" s="105"/>
      <c r="F28" s="13"/>
      <c r="G28" s="13">
        <v>22</v>
      </c>
      <c r="H28" s="13"/>
      <c r="I28" s="13"/>
      <c r="J28" s="13"/>
      <c r="K28" s="13"/>
      <c r="L28" s="13"/>
      <c r="M28" s="13"/>
      <c r="N28" s="87"/>
      <c r="O28" s="60">
        <f t="shared" si="0"/>
        <v>22</v>
      </c>
      <c r="P28" s="9">
        <f t="shared" si="1"/>
        <v>1</v>
      </c>
      <c r="Q28" s="10">
        <f t="shared" si="2"/>
        <v>22</v>
      </c>
      <c r="R28" s="11"/>
    </row>
    <row r="29" spans="1:18" ht="12" customHeight="1">
      <c r="A29" s="42" t="s">
        <v>259</v>
      </c>
      <c r="B29" s="190" t="s">
        <v>237</v>
      </c>
      <c r="C29" s="5" t="s">
        <v>236</v>
      </c>
      <c r="D29" s="6">
        <v>1969</v>
      </c>
      <c r="E29" s="89">
        <v>22</v>
      </c>
      <c r="F29" s="19"/>
      <c r="G29" s="19"/>
      <c r="H29" s="64"/>
      <c r="I29" s="65"/>
      <c r="J29" s="65"/>
      <c r="K29" s="65"/>
      <c r="L29" s="47"/>
      <c r="M29" s="19"/>
      <c r="N29" s="86"/>
      <c r="O29" s="8">
        <f t="shared" si="0"/>
        <v>22</v>
      </c>
      <c r="P29" s="9">
        <f t="shared" si="1"/>
        <v>1</v>
      </c>
      <c r="Q29" s="10">
        <f t="shared" si="2"/>
        <v>22</v>
      </c>
      <c r="R29" s="11"/>
    </row>
    <row r="30" spans="1:18" ht="12" customHeight="1">
      <c r="A30" s="42" t="s">
        <v>295</v>
      </c>
      <c r="B30" s="190" t="s">
        <v>89</v>
      </c>
      <c r="C30" s="222" t="s">
        <v>146</v>
      </c>
      <c r="D30" s="21"/>
      <c r="E30" s="14">
        <v>6</v>
      </c>
      <c r="F30" s="84"/>
      <c r="G30" s="84">
        <v>12</v>
      </c>
      <c r="H30" s="84"/>
      <c r="I30" s="84"/>
      <c r="J30" s="84"/>
      <c r="K30" s="84"/>
      <c r="L30" s="84"/>
      <c r="M30" s="84"/>
      <c r="N30" s="85"/>
      <c r="O30" s="8">
        <f t="shared" si="0"/>
        <v>18</v>
      </c>
      <c r="P30" s="9">
        <f t="shared" si="1"/>
        <v>2</v>
      </c>
      <c r="Q30" s="10">
        <f t="shared" si="2"/>
        <v>18</v>
      </c>
      <c r="R30" s="87"/>
    </row>
    <row r="31" spans="1:18" ht="12" customHeight="1">
      <c r="A31" s="102" t="s">
        <v>295</v>
      </c>
      <c r="B31" s="170" t="s">
        <v>90</v>
      </c>
      <c r="C31" s="103" t="s">
        <v>147</v>
      </c>
      <c r="D31" s="104"/>
      <c r="E31" s="105"/>
      <c r="F31" s="13">
        <v>12</v>
      </c>
      <c r="G31" s="13">
        <v>6</v>
      </c>
      <c r="H31" s="13"/>
      <c r="I31" s="13"/>
      <c r="J31" s="13"/>
      <c r="K31" s="13"/>
      <c r="L31" s="13"/>
      <c r="M31" s="13"/>
      <c r="N31" s="57"/>
      <c r="O31" s="60">
        <f t="shared" si="0"/>
        <v>18</v>
      </c>
      <c r="P31" s="9">
        <f t="shared" si="1"/>
        <v>2</v>
      </c>
      <c r="Q31" s="10">
        <f t="shared" si="2"/>
        <v>18</v>
      </c>
      <c r="R31" s="11"/>
    </row>
    <row r="32" spans="1:18" ht="12" customHeight="1">
      <c r="A32" s="42" t="s">
        <v>295</v>
      </c>
      <c r="B32" s="88" t="s">
        <v>96</v>
      </c>
      <c r="C32" s="93" t="s">
        <v>147</v>
      </c>
      <c r="D32" s="94">
        <v>1970</v>
      </c>
      <c r="E32" s="95"/>
      <c r="F32" s="19">
        <v>12</v>
      </c>
      <c r="G32" s="19"/>
      <c r="H32" s="19"/>
      <c r="I32" s="19"/>
      <c r="J32" s="19">
        <v>6</v>
      </c>
      <c r="K32" s="19"/>
      <c r="L32" s="19"/>
      <c r="M32" s="95"/>
      <c r="N32" s="120"/>
      <c r="O32" s="8">
        <f t="shared" si="0"/>
        <v>18</v>
      </c>
      <c r="P32" s="72">
        <f t="shared" si="1"/>
        <v>2</v>
      </c>
      <c r="Q32" s="10">
        <f t="shared" si="2"/>
        <v>18</v>
      </c>
      <c r="R32" s="73"/>
    </row>
    <row r="33" spans="1:18" ht="12" customHeight="1">
      <c r="A33" s="102" t="s">
        <v>295</v>
      </c>
      <c r="B33" s="190" t="s">
        <v>159</v>
      </c>
      <c r="C33" s="5" t="s">
        <v>147</v>
      </c>
      <c r="D33" s="6"/>
      <c r="E33" s="17"/>
      <c r="F33" s="13"/>
      <c r="G33" s="13"/>
      <c r="H33" s="13"/>
      <c r="I33" s="13"/>
      <c r="J33" s="13">
        <v>12</v>
      </c>
      <c r="K33" s="13">
        <v>6</v>
      </c>
      <c r="L33" s="13"/>
      <c r="M33" s="13"/>
      <c r="N33" s="81"/>
      <c r="O33" s="8">
        <f t="shared" si="0"/>
        <v>18</v>
      </c>
      <c r="P33" s="9">
        <f t="shared" si="1"/>
        <v>2</v>
      </c>
      <c r="Q33" s="10">
        <f t="shared" si="2"/>
        <v>18</v>
      </c>
      <c r="R33" s="87"/>
    </row>
    <row r="34" spans="1:18" ht="12" customHeight="1">
      <c r="A34" s="42" t="s">
        <v>295</v>
      </c>
      <c r="B34" s="190" t="s">
        <v>93</v>
      </c>
      <c r="C34" s="5" t="s">
        <v>146</v>
      </c>
      <c r="D34" s="6">
        <v>1975</v>
      </c>
      <c r="E34" s="17">
        <v>12</v>
      </c>
      <c r="F34" s="13"/>
      <c r="G34" s="13"/>
      <c r="H34" s="13"/>
      <c r="I34" s="13"/>
      <c r="J34" s="13"/>
      <c r="K34" s="41"/>
      <c r="L34" s="13"/>
      <c r="M34" s="13">
        <v>6</v>
      </c>
      <c r="N34" s="81"/>
      <c r="O34" s="8">
        <f t="shared" si="0"/>
        <v>18</v>
      </c>
      <c r="P34" s="9">
        <f t="shared" si="1"/>
        <v>2</v>
      </c>
      <c r="Q34" s="10">
        <f t="shared" si="2"/>
        <v>18</v>
      </c>
      <c r="R34" s="11"/>
    </row>
    <row r="35" spans="1:18" ht="12" customHeight="1">
      <c r="A35" s="102" t="s">
        <v>295</v>
      </c>
      <c r="B35" s="190" t="s">
        <v>109</v>
      </c>
      <c r="C35" s="5" t="s">
        <v>146</v>
      </c>
      <c r="D35" s="6"/>
      <c r="E35" s="14"/>
      <c r="F35" s="84"/>
      <c r="G35" s="84">
        <v>6</v>
      </c>
      <c r="H35" s="84"/>
      <c r="I35" s="84"/>
      <c r="J35" s="84"/>
      <c r="K35" s="84"/>
      <c r="L35" s="84"/>
      <c r="M35" s="84">
        <v>12</v>
      </c>
      <c r="N35" s="85"/>
      <c r="O35" s="8">
        <f t="shared" si="0"/>
        <v>18</v>
      </c>
      <c r="P35" s="9">
        <f t="shared" si="1"/>
        <v>2</v>
      </c>
      <c r="Q35" s="10">
        <f t="shared" si="2"/>
        <v>18</v>
      </c>
      <c r="R35" s="87"/>
    </row>
    <row r="36" spans="1:18" ht="12" customHeight="1">
      <c r="A36" s="122" t="s">
        <v>261</v>
      </c>
      <c r="B36" s="190" t="s">
        <v>111</v>
      </c>
      <c r="C36" s="5" t="s">
        <v>147</v>
      </c>
      <c r="D36" s="6"/>
      <c r="E36" s="14"/>
      <c r="F36" s="84">
        <v>6</v>
      </c>
      <c r="G36" s="84"/>
      <c r="H36" s="84"/>
      <c r="I36" s="84"/>
      <c r="J36" s="84"/>
      <c r="K36" s="84">
        <v>4</v>
      </c>
      <c r="L36" s="84">
        <v>6</v>
      </c>
      <c r="M36" s="84"/>
      <c r="N36" s="85"/>
      <c r="O36" s="8">
        <f aca="true" t="shared" si="4" ref="O36:O43">SUM(E36:N36)</f>
        <v>16</v>
      </c>
      <c r="P36" s="9">
        <f aca="true" t="shared" si="5" ref="P36:P43">COUNT(E36:N36)</f>
        <v>3</v>
      </c>
      <c r="Q36" s="10">
        <f t="shared" si="2"/>
        <v>16</v>
      </c>
      <c r="R36" s="87"/>
    </row>
    <row r="37" spans="1:18" ht="12" customHeight="1">
      <c r="A37" s="68" t="s">
        <v>261</v>
      </c>
      <c r="B37" s="190" t="s">
        <v>112</v>
      </c>
      <c r="C37" s="5" t="s">
        <v>147</v>
      </c>
      <c r="D37" s="6"/>
      <c r="E37" s="14"/>
      <c r="F37" s="84">
        <v>6</v>
      </c>
      <c r="G37" s="84"/>
      <c r="H37" s="84"/>
      <c r="I37" s="84"/>
      <c r="J37" s="84"/>
      <c r="K37" s="84">
        <v>4</v>
      </c>
      <c r="L37" s="84">
        <v>6</v>
      </c>
      <c r="M37" s="84"/>
      <c r="N37" s="85"/>
      <c r="O37" s="8">
        <f t="shared" si="4"/>
        <v>16</v>
      </c>
      <c r="P37" s="9">
        <f t="shared" si="5"/>
        <v>3</v>
      </c>
      <c r="Q37" s="10">
        <f t="shared" si="2"/>
        <v>16</v>
      </c>
      <c r="R37" s="87"/>
    </row>
    <row r="38" spans="1:18" ht="12" customHeight="1">
      <c r="A38" s="42" t="s">
        <v>262</v>
      </c>
      <c r="B38" s="190" t="s">
        <v>101</v>
      </c>
      <c r="C38" s="5" t="s">
        <v>146</v>
      </c>
      <c r="D38" s="6"/>
      <c r="E38" s="14">
        <v>4</v>
      </c>
      <c r="F38" s="84"/>
      <c r="G38" s="84">
        <v>4</v>
      </c>
      <c r="H38" s="84"/>
      <c r="I38" s="84"/>
      <c r="J38" s="84"/>
      <c r="K38" s="84"/>
      <c r="L38" s="84"/>
      <c r="M38" s="84">
        <v>6</v>
      </c>
      <c r="N38" s="85"/>
      <c r="O38" s="8">
        <f t="shared" si="4"/>
        <v>14</v>
      </c>
      <c r="P38" s="9">
        <f t="shared" si="5"/>
        <v>3</v>
      </c>
      <c r="Q38" s="10">
        <f t="shared" si="2"/>
        <v>14</v>
      </c>
      <c r="R38" s="87"/>
    </row>
    <row r="39" spans="1:18" ht="12" customHeight="1">
      <c r="A39" s="121" t="s">
        <v>262</v>
      </c>
      <c r="B39" s="119" t="s">
        <v>104</v>
      </c>
      <c r="C39" s="159" t="s">
        <v>147</v>
      </c>
      <c r="D39" s="21"/>
      <c r="E39" s="95">
        <v>4</v>
      </c>
      <c r="F39" s="13"/>
      <c r="G39" s="13">
        <v>4</v>
      </c>
      <c r="H39" s="13"/>
      <c r="I39" s="13"/>
      <c r="J39" s="13">
        <v>6</v>
      </c>
      <c r="K39" s="13"/>
      <c r="L39" s="13"/>
      <c r="M39" s="13"/>
      <c r="N39" s="101"/>
      <c r="O39" s="8">
        <f t="shared" si="4"/>
        <v>14</v>
      </c>
      <c r="P39" s="9">
        <f t="shared" si="5"/>
        <v>3</v>
      </c>
      <c r="Q39" s="10">
        <f t="shared" si="2"/>
        <v>14</v>
      </c>
      <c r="R39" s="87"/>
    </row>
    <row r="40" spans="1:18" ht="12" customHeight="1">
      <c r="A40" s="42" t="s">
        <v>296</v>
      </c>
      <c r="B40" s="190" t="s">
        <v>238</v>
      </c>
      <c r="C40" s="5" t="s">
        <v>188</v>
      </c>
      <c r="D40" s="6"/>
      <c r="E40" s="17">
        <v>6</v>
      </c>
      <c r="F40" s="13"/>
      <c r="G40" s="13">
        <v>6</v>
      </c>
      <c r="H40" s="13"/>
      <c r="I40" s="13"/>
      <c r="J40" s="13"/>
      <c r="K40" s="13"/>
      <c r="L40" s="13"/>
      <c r="M40" s="13"/>
      <c r="N40" s="81"/>
      <c r="O40" s="8">
        <f t="shared" si="4"/>
        <v>12</v>
      </c>
      <c r="P40" s="9">
        <f t="shared" si="5"/>
        <v>2</v>
      </c>
      <c r="Q40" s="10">
        <f t="shared" si="2"/>
        <v>12</v>
      </c>
      <c r="R40" s="87"/>
    </row>
    <row r="41" spans="1:18" ht="12" customHeight="1">
      <c r="A41" s="169" t="s">
        <v>296</v>
      </c>
      <c r="B41" s="119" t="s">
        <v>219</v>
      </c>
      <c r="C41" s="159" t="s">
        <v>147</v>
      </c>
      <c r="D41" s="21"/>
      <c r="E41" s="89"/>
      <c r="F41" s="19"/>
      <c r="G41" s="19"/>
      <c r="H41" s="19"/>
      <c r="I41" s="19"/>
      <c r="J41" s="19"/>
      <c r="K41" s="19">
        <v>6</v>
      </c>
      <c r="L41" s="19">
        <v>6</v>
      </c>
      <c r="M41" s="19"/>
      <c r="N41" s="87"/>
      <c r="O41" s="8">
        <f t="shared" si="4"/>
        <v>12</v>
      </c>
      <c r="P41" s="72">
        <f t="shared" si="5"/>
        <v>2</v>
      </c>
      <c r="Q41" s="10">
        <f t="shared" si="2"/>
        <v>12</v>
      </c>
      <c r="R41" s="107"/>
    </row>
    <row r="42" spans="1:18" ht="12" customHeight="1">
      <c r="A42" s="42" t="s">
        <v>296</v>
      </c>
      <c r="B42" s="170" t="s">
        <v>131</v>
      </c>
      <c r="C42" s="103" t="s">
        <v>146</v>
      </c>
      <c r="D42" s="104"/>
      <c r="E42" s="105"/>
      <c r="F42" s="13"/>
      <c r="G42" s="13"/>
      <c r="H42" s="13"/>
      <c r="I42" s="13"/>
      <c r="J42" s="13"/>
      <c r="K42" s="13"/>
      <c r="L42" s="13"/>
      <c r="M42" s="13">
        <v>12</v>
      </c>
      <c r="N42" s="237"/>
      <c r="O42" s="8">
        <f t="shared" si="4"/>
        <v>12</v>
      </c>
      <c r="P42" s="72">
        <f t="shared" si="5"/>
        <v>1</v>
      </c>
      <c r="Q42" s="10">
        <f t="shared" si="2"/>
        <v>12</v>
      </c>
      <c r="R42" s="107"/>
    </row>
    <row r="43" spans="1:18" ht="12" customHeight="1">
      <c r="A43" s="169" t="s">
        <v>296</v>
      </c>
      <c r="B43" s="192" t="s">
        <v>158</v>
      </c>
      <c r="C43" s="63" t="s">
        <v>147</v>
      </c>
      <c r="D43" s="61"/>
      <c r="E43" s="37"/>
      <c r="F43" s="19"/>
      <c r="G43" s="19"/>
      <c r="H43" s="19"/>
      <c r="I43" s="19"/>
      <c r="J43" s="19"/>
      <c r="K43" s="19">
        <v>12</v>
      </c>
      <c r="L43" s="19"/>
      <c r="M43" s="19"/>
      <c r="N43" s="86"/>
      <c r="O43" s="8">
        <f t="shared" si="4"/>
        <v>12</v>
      </c>
      <c r="P43" s="9">
        <f t="shared" si="5"/>
        <v>1</v>
      </c>
      <c r="Q43" s="10">
        <f t="shared" si="2"/>
        <v>12</v>
      </c>
      <c r="R43" s="87"/>
    </row>
    <row r="44" spans="1:18" ht="12" customHeight="1">
      <c r="A44" s="42" t="s">
        <v>296</v>
      </c>
      <c r="B44" s="190" t="s">
        <v>94</v>
      </c>
      <c r="C44" s="5" t="s">
        <v>147</v>
      </c>
      <c r="D44" s="6"/>
      <c r="E44" s="14"/>
      <c r="F44" s="84">
        <v>6</v>
      </c>
      <c r="G44" s="84">
        <v>6</v>
      </c>
      <c r="H44" s="84"/>
      <c r="I44" s="84"/>
      <c r="J44" s="84"/>
      <c r="K44" s="84"/>
      <c r="L44" s="84"/>
      <c r="M44" s="84"/>
      <c r="N44" s="85"/>
      <c r="O44" s="8">
        <f>SUM(E44:N44)</f>
        <v>12</v>
      </c>
      <c r="P44" s="9">
        <f>COUNT(E44:N44)</f>
        <v>2</v>
      </c>
      <c r="Q44" s="10">
        <f t="shared" si="2"/>
        <v>12</v>
      </c>
      <c r="R44" s="87"/>
    </row>
    <row r="45" spans="1:18" ht="12" customHeight="1">
      <c r="A45" s="121" t="s">
        <v>253</v>
      </c>
      <c r="B45" s="190" t="s">
        <v>98</v>
      </c>
      <c r="C45" s="5" t="s">
        <v>146</v>
      </c>
      <c r="D45" s="6"/>
      <c r="E45" s="14">
        <v>6</v>
      </c>
      <c r="F45" s="110"/>
      <c r="G45" s="7">
        <v>4</v>
      </c>
      <c r="H45" s="7"/>
      <c r="I45" s="7"/>
      <c r="J45" s="7"/>
      <c r="K45" s="7"/>
      <c r="L45" s="7"/>
      <c r="M45" s="7"/>
      <c r="N45" s="85"/>
      <c r="O45" s="8">
        <f>SUM(E45:N45)</f>
        <v>10</v>
      </c>
      <c r="P45" s="9">
        <f>COUNT(E45:N45)</f>
        <v>2</v>
      </c>
      <c r="Q45" s="10">
        <f t="shared" si="2"/>
        <v>10</v>
      </c>
      <c r="R45" s="87"/>
    </row>
    <row r="46" spans="1:18" ht="12" customHeight="1">
      <c r="A46" s="42" t="s">
        <v>253</v>
      </c>
      <c r="B46" s="190" t="s">
        <v>169</v>
      </c>
      <c r="C46" s="5" t="s">
        <v>146</v>
      </c>
      <c r="D46" s="6"/>
      <c r="E46" s="14"/>
      <c r="F46" s="84"/>
      <c r="G46" s="84">
        <v>4</v>
      </c>
      <c r="H46" s="84"/>
      <c r="I46" s="84"/>
      <c r="J46" s="84"/>
      <c r="K46" s="84"/>
      <c r="L46" s="84"/>
      <c r="M46" s="84">
        <v>6</v>
      </c>
      <c r="N46" s="85"/>
      <c r="O46" s="8">
        <f>SUM(E46:N46)</f>
        <v>10</v>
      </c>
      <c r="P46" s="9">
        <f>COUNT(E46:N46)</f>
        <v>2</v>
      </c>
      <c r="Q46" s="10">
        <f t="shared" si="2"/>
        <v>10</v>
      </c>
      <c r="R46" s="87"/>
    </row>
    <row r="47" spans="1:18" ht="12" customHeight="1">
      <c r="A47" s="68" t="s">
        <v>253</v>
      </c>
      <c r="B47" s="190" t="s">
        <v>142</v>
      </c>
      <c r="C47" s="5" t="s">
        <v>146</v>
      </c>
      <c r="D47" s="6"/>
      <c r="E47" s="14"/>
      <c r="F47" s="84"/>
      <c r="G47" s="84"/>
      <c r="H47" s="84"/>
      <c r="I47" s="84"/>
      <c r="J47" s="84"/>
      <c r="K47" s="84"/>
      <c r="L47" s="84">
        <v>6</v>
      </c>
      <c r="M47" s="84">
        <v>4</v>
      </c>
      <c r="N47" s="85"/>
      <c r="O47" s="8">
        <f>SUM(E47:N47)</f>
        <v>10</v>
      </c>
      <c r="P47" s="9">
        <f>COUNT(E47:N47)</f>
        <v>2</v>
      </c>
      <c r="Q47" s="10">
        <f t="shared" si="2"/>
        <v>10</v>
      </c>
      <c r="R47" s="87"/>
    </row>
    <row r="48" spans="1:18" ht="12" customHeight="1">
      <c r="A48" s="42" t="s">
        <v>297</v>
      </c>
      <c r="B48" s="190" t="s">
        <v>221</v>
      </c>
      <c r="C48" s="5" t="s">
        <v>147</v>
      </c>
      <c r="D48" s="6"/>
      <c r="E48" s="14"/>
      <c r="F48" s="84"/>
      <c r="G48" s="84"/>
      <c r="H48" s="84"/>
      <c r="I48" s="84"/>
      <c r="J48" s="84"/>
      <c r="K48" s="84">
        <v>4</v>
      </c>
      <c r="L48" s="84">
        <v>4</v>
      </c>
      <c r="M48" s="84"/>
      <c r="N48" s="85"/>
      <c r="O48" s="8">
        <f aca="true" t="shared" si="6" ref="O48:O58">SUM(E48:N48)</f>
        <v>8</v>
      </c>
      <c r="P48" s="9">
        <f aca="true" t="shared" si="7" ref="P48:P58">COUNT(E48:N48)</f>
        <v>2</v>
      </c>
      <c r="Q48" s="10">
        <f t="shared" si="2"/>
        <v>8</v>
      </c>
      <c r="R48" s="87"/>
    </row>
    <row r="49" spans="1:18" ht="12" customHeight="1">
      <c r="A49" s="42" t="s">
        <v>297</v>
      </c>
      <c r="B49" s="170" t="s">
        <v>102</v>
      </c>
      <c r="C49" s="63" t="s">
        <v>146</v>
      </c>
      <c r="D49" s="6"/>
      <c r="E49" s="14">
        <v>4</v>
      </c>
      <c r="F49" s="65"/>
      <c r="G49" s="7">
        <v>4</v>
      </c>
      <c r="H49" s="7"/>
      <c r="I49" s="7"/>
      <c r="J49" s="7"/>
      <c r="K49" s="7"/>
      <c r="L49" s="7"/>
      <c r="M49" s="7"/>
      <c r="N49" s="85"/>
      <c r="O49" s="8">
        <f t="shared" si="6"/>
        <v>8</v>
      </c>
      <c r="P49" s="9">
        <f t="shared" si="7"/>
        <v>2</v>
      </c>
      <c r="Q49" s="10">
        <f t="shared" si="2"/>
        <v>8</v>
      </c>
      <c r="R49" s="87"/>
    </row>
    <row r="50" spans="1:18" ht="12" customHeight="1">
      <c r="A50" s="42" t="s">
        <v>297</v>
      </c>
      <c r="B50" s="190" t="s">
        <v>103</v>
      </c>
      <c r="C50" s="5" t="s">
        <v>146</v>
      </c>
      <c r="D50" s="6"/>
      <c r="E50" s="12">
        <v>4</v>
      </c>
      <c r="F50" s="13"/>
      <c r="G50" s="13">
        <v>4</v>
      </c>
      <c r="H50" s="13"/>
      <c r="I50" s="13"/>
      <c r="J50" s="13"/>
      <c r="K50" s="13"/>
      <c r="L50" s="13"/>
      <c r="M50" s="13"/>
      <c r="N50" s="116"/>
      <c r="O50" s="8">
        <f t="shared" si="6"/>
        <v>8</v>
      </c>
      <c r="P50" s="9">
        <f t="shared" si="7"/>
        <v>2</v>
      </c>
      <c r="Q50" s="10">
        <f t="shared" si="2"/>
        <v>8</v>
      </c>
      <c r="R50" s="87"/>
    </row>
    <row r="51" spans="1:18" ht="12" customHeight="1">
      <c r="A51" s="42" t="s">
        <v>297</v>
      </c>
      <c r="B51" s="190" t="s">
        <v>115</v>
      </c>
      <c r="C51" s="5" t="s">
        <v>146</v>
      </c>
      <c r="D51" s="6"/>
      <c r="E51" s="239">
        <v>4</v>
      </c>
      <c r="F51" s="97"/>
      <c r="G51" s="97"/>
      <c r="H51" s="97"/>
      <c r="I51" s="97"/>
      <c r="J51" s="97"/>
      <c r="K51" s="97"/>
      <c r="L51" s="97"/>
      <c r="M51" s="97">
        <v>4</v>
      </c>
      <c r="N51" s="85"/>
      <c r="O51" s="8">
        <f t="shared" si="6"/>
        <v>8</v>
      </c>
      <c r="P51" s="9">
        <f t="shared" si="7"/>
        <v>2</v>
      </c>
      <c r="Q51" s="10">
        <f t="shared" si="2"/>
        <v>8</v>
      </c>
      <c r="R51" s="87"/>
    </row>
    <row r="52" spans="1:18" ht="12" customHeight="1">
      <c r="A52" s="169" t="s">
        <v>298</v>
      </c>
      <c r="B52" s="170" t="s">
        <v>229</v>
      </c>
      <c r="C52" s="103" t="s">
        <v>228</v>
      </c>
      <c r="D52" s="104"/>
      <c r="E52" s="95"/>
      <c r="F52" s="19"/>
      <c r="G52" s="19"/>
      <c r="H52" s="19"/>
      <c r="I52" s="19">
        <v>6</v>
      </c>
      <c r="J52" s="19"/>
      <c r="K52" s="19"/>
      <c r="L52" s="19"/>
      <c r="M52" s="19"/>
      <c r="N52" s="87"/>
      <c r="O52" s="8">
        <f t="shared" si="6"/>
        <v>6</v>
      </c>
      <c r="P52" s="9">
        <f t="shared" si="7"/>
        <v>1</v>
      </c>
      <c r="Q52" s="10">
        <f t="shared" si="2"/>
        <v>6</v>
      </c>
      <c r="R52" s="107"/>
    </row>
    <row r="53" spans="1:18" ht="12" customHeight="1">
      <c r="A53" s="169" t="s">
        <v>298</v>
      </c>
      <c r="B53" s="170" t="s">
        <v>157</v>
      </c>
      <c r="C53" s="103" t="s">
        <v>147</v>
      </c>
      <c r="D53" s="104"/>
      <c r="E53" s="95"/>
      <c r="F53" s="19"/>
      <c r="G53" s="19"/>
      <c r="H53" s="19"/>
      <c r="I53" s="19"/>
      <c r="J53" s="19"/>
      <c r="K53" s="19"/>
      <c r="L53" s="19">
        <v>6</v>
      </c>
      <c r="M53" s="19"/>
      <c r="N53" s="87"/>
      <c r="O53" s="8">
        <f t="shared" si="6"/>
        <v>6</v>
      </c>
      <c r="P53" s="9">
        <f t="shared" si="7"/>
        <v>1</v>
      </c>
      <c r="Q53" s="10">
        <f t="shared" si="2"/>
        <v>6</v>
      </c>
      <c r="R53" s="107"/>
    </row>
    <row r="54" spans="1:18" ht="12" customHeight="1">
      <c r="A54" s="169" t="s">
        <v>298</v>
      </c>
      <c r="B54" s="195" t="s">
        <v>240</v>
      </c>
      <c r="C54" s="22" t="s">
        <v>239</v>
      </c>
      <c r="D54" s="18">
        <v>1970</v>
      </c>
      <c r="E54" s="89">
        <v>6</v>
      </c>
      <c r="F54" s="19"/>
      <c r="G54" s="19"/>
      <c r="H54" s="19"/>
      <c r="I54" s="19"/>
      <c r="J54" s="19"/>
      <c r="K54" s="19"/>
      <c r="L54" s="19"/>
      <c r="M54" s="19"/>
      <c r="N54" s="106"/>
      <c r="O54" s="8">
        <f t="shared" si="6"/>
        <v>6</v>
      </c>
      <c r="P54" s="72">
        <f t="shared" si="7"/>
        <v>1</v>
      </c>
      <c r="Q54" s="10">
        <f t="shared" si="2"/>
        <v>6</v>
      </c>
      <c r="R54" s="107"/>
    </row>
    <row r="55" spans="1:18" ht="12" customHeight="1">
      <c r="A55" s="169" t="s">
        <v>298</v>
      </c>
      <c r="B55" s="88" t="s">
        <v>284</v>
      </c>
      <c r="C55" s="93"/>
      <c r="D55" s="94"/>
      <c r="E55" s="89"/>
      <c r="F55" s="19"/>
      <c r="G55" s="19"/>
      <c r="H55" s="19"/>
      <c r="I55" s="19"/>
      <c r="J55" s="19"/>
      <c r="K55" s="19"/>
      <c r="L55" s="19"/>
      <c r="M55" s="19">
        <v>6</v>
      </c>
      <c r="N55" s="223"/>
      <c r="O55" s="8">
        <f t="shared" si="6"/>
        <v>6</v>
      </c>
      <c r="P55" s="72">
        <f t="shared" si="7"/>
        <v>1</v>
      </c>
      <c r="Q55" s="10">
        <f t="shared" si="2"/>
        <v>6</v>
      </c>
      <c r="R55" s="107"/>
    </row>
    <row r="56" spans="1:18" ht="12" customHeight="1">
      <c r="A56" s="169" t="s">
        <v>298</v>
      </c>
      <c r="B56" s="170" t="s">
        <v>285</v>
      </c>
      <c r="C56" s="103" t="s">
        <v>149</v>
      </c>
      <c r="D56" s="104"/>
      <c r="E56" s="17"/>
      <c r="F56" s="13"/>
      <c r="G56" s="13"/>
      <c r="H56" s="13"/>
      <c r="I56" s="13"/>
      <c r="J56" s="13"/>
      <c r="K56" s="13"/>
      <c r="L56" s="13"/>
      <c r="M56" s="13">
        <v>6</v>
      </c>
      <c r="N56" s="237"/>
      <c r="O56" s="8">
        <f t="shared" si="6"/>
        <v>6</v>
      </c>
      <c r="P56" s="72">
        <f t="shared" si="7"/>
        <v>1</v>
      </c>
      <c r="Q56" s="10">
        <f t="shared" si="2"/>
        <v>6</v>
      </c>
      <c r="R56" s="107"/>
    </row>
    <row r="57" spans="1:18" ht="12" customHeight="1">
      <c r="A57" s="169" t="s">
        <v>298</v>
      </c>
      <c r="B57" s="192" t="s">
        <v>132</v>
      </c>
      <c r="C57" s="63" t="s">
        <v>146</v>
      </c>
      <c r="D57" s="61"/>
      <c r="E57" s="89"/>
      <c r="F57" s="19"/>
      <c r="G57" s="19"/>
      <c r="H57" s="19"/>
      <c r="I57" s="19"/>
      <c r="J57" s="19"/>
      <c r="K57" s="19"/>
      <c r="L57" s="19"/>
      <c r="M57" s="19">
        <v>6</v>
      </c>
      <c r="N57" s="86"/>
      <c r="O57" s="8">
        <f t="shared" si="6"/>
        <v>6</v>
      </c>
      <c r="P57" s="72">
        <f t="shared" si="7"/>
        <v>1</v>
      </c>
      <c r="Q57" s="10">
        <f t="shared" si="2"/>
        <v>6</v>
      </c>
      <c r="R57" s="107"/>
    </row>
    <row r="58" spans="1:18" ht="12" customHeight="1">
      <c r="A58" s="169" t="s">
        <v>298</v>
      </c>
      <c r="B58" s="119" t="s">
        <v>106</v>
      </c>
      <c r="C58" s="159" t="s">
        <v>146</v>
      </c>
      <c r="D58" s="21"/>
      <c r="E58" s="17"/>
      <c r="F58" s="13"/>
      <c r="G58" s="13">
        <v>6</v>
      </c>
      <c r="H58" s="13"/>
      <c r="I58" s="13"/>
      <c r="J58" s="13"/>
      <c r="K58" s="13"/>
      <c r="L58" s="13"/>
      <c r="M58" s="13"/>
      <c r="N58" s="108"/>
      <c r="O58" s="8">
        <f t="shared" si="6"/>
        <v>6</v>
      </c>
      <c r="P58" s="9">
        <f t="shared" si="7"/>
        <v>1</v>
      </c>
      <c r="Q58" s="10">
        <f t="shared" si="2"/>
        <v>6</v>
      </c>
      <c r="R58" s="87"/>
    </row>
    <row r="59" spans="1:18" ht="12" customHeight="1">
      <c r="A59" s="169" t="s">
        <v>298</v>
      </c>
      <c r="B59" s="190" t="s">
        <v>107</v>
      </c>
      <c r="C59" s="5" t="s">
        <v>146</v>
      </c>
      <c r="D59" s="6"/>
      <c r="E59" s="14">
        <v>6</v>
      </c>
      <c r="F59" s="67"/>
      <c r="G59" s="67"/>
      <c r="H59" s="67"/>
      <c r="I59" s="67"/>
      <c r="J59" s="67"/>
      <c r="K59" s="67"/>
      <c r="L59" s="67"/>
      <c r="M59" s="67"/>
      <c r="N59" s="85"/>
      <c r="O59" s="8">
        <f aca="true" t="shared" si="8" ref="O59:O77">SUM(E59:N59)</f>
        <v>6</v>
      </c>
      <c r="P59" s="9">
        <f aca="true" t="shared" si="9" ref="P59:P77">COUNT(E59:N59)</f>
        <v>1</v>
      </c>
      <c r="Q59" s="10">
        <f t="shared" si="2"/>
        <v>6</v>
      </c>
      <c r="R59" s="87"/>
    </row>
    <row r="60" spans="1:18" ht="12" customHeight="1">
      <c r="A60" s="169" t="s">
        <v>298</v>
      </c>
      <c r="B60" s="190" t="s">
        <v>61</v>
      </c>
      <c r="C60" s="5" t="s">
        <v>146</v>
      </c>
      <c r="D60" s="6"/>
      <c r="E60" s="14"/>
      <c r="F60" s="84"/>
      <c r="G60" s="84"/>
      <c r="H60" s="84"/>
      <c r="I60" s="84">
        <v>6</v>
      </c>
      <c r="J60" s="84"/>
      <c r="K60" s="84"/>
      <c r="L60" s="84"/>
      <c r="M60" s="84"/>
      <c r="N60" s="85"/>
      <c r="O60" s="8">
        <f t="shared" si="8"/>
        <v>6</v>
      </c>
      <c r="P60" s="9">
        <f t="shared" si="9"/>
        <v>1</v>
      </c>
      <c r="Q60" s="10">
        <f t="shared" si="2"/>
        <v>6</v>
      </c>
      <c r="R60" s="87"/>
    </row>
    <row r="61" spans="1:18" ht="12" customHeight="1">
      <c r="A61" s="169" t="s">
        <v>298</v>
      </c>
      <c r="B61" s="190" t="s">
        <v>108</v>
      </c>
      <c r="C61" s="5" t="s">
        <v>147</v>
      </c>
      <c r="D61" s="6"/>
      <c r="E61" s="14"/>
      <c r="F61" s="84">
        <v>6</v>
      </c>
      <c r="G61" s="84"/>
      <c r="H61" s="84"/>
      <c r="I61" s="84"/>
      <c r="J61" s="84"/>
      <c r="K61" s="84"/>
      <c r="L61" s="84"/>
      <c r="M61" s="84"/>
      <c r="N61" s="85"/>
      <c r="O61" s="8">
        <f t="shared" si="8"/>
        <v>6</v>
      </c>
      <c r="P61" s="9">
        <f t="shared" si="9"/>
        <v>1</v>
      </c>
      <c r="Q61" s="10">
        <f t="shared" si="2"/>
        <v>6</v>
      </c>
      <c r="R61" s="87"/>
    </row>
    <row r="62" spans="1:18" ht="12" customHeight="1">
      <c r="A62" s="169" t="s">
        <v>298</v>
      </c>
      <c r="B62" s="190" t="s">
        <v>113</v>
      </c>
      <c r="C62" s="5" t="s">
        <v>147</v>
      </c>
      <c r="D62" s="6"/>
      <c r="E62" s="14"/>
      <c r="F62" s="84">
        <v>6</v>
      </c>
      <c r="G62" s="84"/>
      <c r="H62" s="84"/>
      <c r="I62" s="84"/>
      <c r="J62" s="84"/>
      <c r="K62" s="84"/>
      <c r="L62" s="84"/>
      <c r="M62" s="84"/>
      <c r="N62" s="85"/>
      <c r="O62" s="8">
        <f t="shared" si="8"/>
        <v>6</v>
      </c>
      <c r="P62" s="9">
        <f t="shared" si="9"/>
        <v>1</v>
      </c>
      <c r="Q62" s="10">
        <f t="shared" si="2"/>
        <v>6</v>
      </c>
      <c r="R62" s="87"/>
    </row>
    <row r="63" spans="1:18" ht="12" customHeight="1">
      <c r="A63" s="169" t="s">
        <v>298</v>
      </c>
      <c r="B63" s="190" t="s">
        <v>156</v>
      </c>
      <c r="C63" s="5" t="s">
        <v>147</v>
      </c>
      <c r="D63" s="6"/>
      <c r="E63" s="14"/>
      <c r="F63" s="84"/>
      <c r="G63" s="84"/>
      <c r="H63" s="84"/>
      <c r="I63" s="84"/>
      <c r="J63" s="84">
        <v>6</v>
      </c>
      <c r="K63" s="84"/>
      <c r="L63" s="84"/>
      <c r="M63" s="84"/>
      <c r="N63" s="85"/>
      <c r="O63" s="8">
        <f t="shared" si="8"/>
        <v>6</v>
      </c>
      <c r="P63" s="9">
        <f t="shared" si="9"/>
        <v>1</v>
      </c>
      <c r="Q63" s="10">
        <f t="shared" si="2"/>
        <v>6</v>
      </c>
      <c r="R63" s="87"/>
    </row>
    <row r="64" spans="1:18" ht="12" customHeight="1">
      <c r="A64" s="169" t="s">
        <v>298</v>
      </c>
      <c r="B64" s="190" t="s">
        <v>162</v>
      </c>
      <c r="C64" s="5" t="s">
        <v>147</v>
      </c>
      <c r="D64" s="6"/>
      <c r="E64" s="14"/>
      <c r="F64" s="84"/>
      <c r="G64" s="84"/>
      <c r="H64" s="84"/>
      <c r="I64" s="84"/>
      <c r="J64" s="84">
        <v>6</v>
      </c>
      <c r="K64" s="84"/>
      <c r="L64" s="84"/>
      <c r="M64" s="84"/>
      <c r="N64" s="85"/>
      <c r="O64" s="8">
        <f t="shared" si="8"/>
        <v>6</v>
      </c>
      <c r="P64" s="9">
        <f t="shared" si="9"/>
        <v>1</v>
      </c>
      <c r="Q64" s="10">
        <f t="shared" si="2"/>
        <v>6</v>
      </c>
      <c r="R64" s="87"/>
    </row>
    <row r="65" spans="1:18" ht="12" customHeight="1">
      <c r="A65" s="169" t="s">
        <v>298</v>
      </c>
      <c r="B65" s="190" t="s">
        <v>139</v>
      </c>
      <c r="C65" s="5" t="s">
        <v>146</v>
      </c>
      <c r="D65" s="6"/>
      <c r="E65" s="14"/>
      <c r="F65" s="67"/>
      <c r="G65" s="67"/>
      <c r="H65" s="67"/>
      <c r="I65" s="67"/>
      <c r="J65" s="67"/>
      <c r="K65" s="67"/>
      <c r="L65" s="67"/>
      <c r="M65" s="67">
        <v>6</v>
      </c>
      <c r="N65" s="85"/>
      <c r="O65" s="8">
        <f>SUM(E65:N65)</f>
        <v>6</v>
      </c>
      <c r="P65" s="9">
        <f>COUNT(E65:N65)</f>
        <v>1</v>
      </c>
      <c r="Q65" s="10">
        <f t="shared" si="2"/>
        <v>6</v>
      </c>
      <c r="R65" s="87"/>
    </row>
    <row r="66" spans="1:18" ht="12" customHeight="1">
      <c r="A66" s="42" t="s">
        <v>299</v>
      </c>
      <c r="B66" s="190" t="s">
        <v>114</v>
      </c>
      <c r="C66" s="5" t="s">
        <v>146</v>
      </c>
      <c r="D66" s="6"/>
      <c r="E66" s="14"/>
      <c r="F66" s="84"/>
      <c r="G66" s="84">
        <v>4</v>
      </c>
      <c r="H66" s="84"/>
      <c r="I66" s="84"/>
      <c r="J66" s="84"/>
      <c r="K66" s="84"/>
      <c r="L66" s="84"/>
      <c r="M66" s="84"/>
      <c r="N66" s="85"/>
      <c r="O66" s="8">
        <f t="shared" si="8"/>
        <v>4</v>
      </c>
      <c r="P66" s="9">
        <f t="shared" si="9"/>
        <v>1</v>
      </c>
      <c r="Q66" s="10">
        <f t="shared" si="2"/>
        <v>4</v>
      </c>
      <c r="R66" s="87"/>
    </row>
    <row r="67" spans="1:18" ht="12" customHeight="1">
      <c r="A67" s="42" t="s">
        <v>299</v>
      </c>
      <c r="B67" s="190" t="s">
        <v>171</v>
      </c>
      <c r="C67" s="5" t="s">
        <v>147</v>
      </c>
      <c r="D67" s="6"/>
      <c r="E67" s="14"/>
      <c r="F67" s="84"/>
      <c r="G67" s="84"/>
      <c r="H67" s="84"/>
      <c r="I67" s="84"/>
      <c r="J67" s="84">
        <v>4</v>
      </c>
      <c r="K67" s="84"/>
      <c r="L67" s="84"/>
      <c r="M67" s="84"/>
      <c r="N67" s="85"/>
      <c r="O67" s="8">
        <f t="shared" si="8"/>
        <v>4</v>
      </c>
      <c r="P67" s="9">
        <f t="shared" si="9"/>
        <v>1</v>
      </c>
      <c r="Q67" s="10">
        <f t="shared" si="2"/>
        <v>4</v>
      </c>
      <c r="R67" s="87"/>
    </row>
    <row r="68" spans="1:18" ht="12" customHeight="1">
      <c r="A68" s="42" t="s">
        <v>299</v>
      </c>
      <c r="B68" s="190" t="s">
        <v>165</v>
      </c>
      <c r="C68" s="5" t="s">
        <v>146</v>
      </c>
      <c r="D68" s="6"/>
      <c r="E68" s="14"/>
      <c r="F68" s="84"/>
      <c r="G68" s="84"/>
      <c r="H68" s="84"/>
      <c r="I68" s="84">
        <v>4</v>
      </c>
      <c r="J68" s="84"/>
      <c r="K68" s="84"/>
      <c r="L68" s="84"/>
      <c r="M68" s="84"/>
      <c r="N68" s="85"/>
      <c r="O68" s="8">
        <f t="shared" si="8"/>
        <v>4</v>
      </c>
      <c r="P68" s="9">
        <f t="shared" si="9"/>
        <v>1</v>
      </c>
      <c r="Q68" s="10">
        <f t="shared" si="2"/>
        <v>4</v>
      </c>
      <c r="R68" s="87"/>
    </row>
    <row r="69" spans="1:18" ht="12" customHeight="1">
      <c r="A69" s="42" t="s">
        <v>299</v>
      </c>
      <c r="B69" s="190" t="s">
        <v>290</v>
      </c>
      <c r="C69" s="5"/>
      <c r="D69" s="6"/>
      <c r="E69" s="14"/>
      <c r="F69" s="7"/>
      <c r="G69" s="7"/>
      <c r="H69" s="7"/>
      <c r="I69" s="7"/>
      <c r="J69" s="7"/>
      <c r="K69" s="7"/>
      <c r="L69" s="7"/>
      <c r="M69" s="7">
        <v>4</v>
      </c>
      <c r="N69" s="85"/>
      <c r="O69" s="8">
        <f t="shared" si="8"/>
        <v>4</v>
      </c>
      <c r="P69" s="9">
        <f t="shared" si="9"/>
        <v>1</v>
      </c>
      <c r="Q69" s="10">
        <f t="shared" si="2"/>
        <v>4</v>
      </c>
      <c r="R69" s="87"/>
    </row>
    <row r="70" spans="1:18" ht="12" customHeight="1">
      <c r="A70" s="42" t="s">
        <v>299</v>
      </c>
      <c r="B70" s="190" t="s">
        <v>286</v>
      </c>
      <c r="C70" s="5"/>
      <c r="D70" s="6"/>
      <c r="E70" s="14"/>
      <c r="F70" s="7"/>
      <c r="G70" s="7"/>
      <c r="H70" s="7"/>
      <c r="I70" s="7"/>
      <c r="J70" s="7"/>
      <c r="K70" s="7"/>
      <c r="L70" s="7"/>
      <c r="M70" s="7">
        <v>4</v>
      </c>
      <c r="N70" s="85"/>
      <c r="O70" s="8">
        <f t="shared" si="8"/>
        <v>4</v>
      </c>
      <c r="P70" s="9">
        <f t="shared" si="9"/>
        <v>1</v>
      </c>
      <c r="Q70" s="10">
        <f t="shared" si="2"/>
        <v>4</v>
      </c>
      <c r="R70" s="87"/>
    </row>
    <row r="71" spans="1:18" ht="12" customHeight="1">
      <c r="A71" s="42" t="s">
        <v>299</v>
      </c>
      <c r="B71" s="190" t="s">
        <v>222</v>
      </c>
      <c r="C71" s="5" t="s">
        <v>147</v>
      </c>
      <c r="D71" s="6"/>
      <c r="E71" s="14"/>
      <c r="F71" s="7"/>
      <c r="G71" s="7"/>
      <c r="H71" s="7"/>
      <c r="I71" s="7"/>
      <c r="J71" s="7"/>
      <c r="K71" s="7">
        <v>4</v>
      </c>
      <c r="L71" s="7"/>
      <c r="M71" s="7"/>
      <c r="N71" s="85"/>
      <c r="O71" s="8">
        <f t="shared" si="8"/>
        <v>4</v>
      </c>
      <c r="P71" s="9">
        <f t="shared" si="9"/>
        <v>1</v>
      </c>
      <c r="Q71" s="10">
        <f aca="true" t="shared" si="10" ref="Q71:Q79">E71+F71+G71+I71+J71+K71+L71+M71</f>
        <v>4</v>
      </c>
      <c r="R71" s="87"/>
    </row>
    <row r="72" spans="1:18" ht="12" customHeight="1">
      <c r="A72" s="42" t="s">
        <v>299</v>
      </c>
      <c r="B72" s="190" t="s">
        <v>220</v>
      </c>
      <c r="C72" s="5" t="s">
        <v>147</v>
      </c>
      <c r="D72" s="6"/>
      <c r="E72" s="14"/>
      <c r="F72" s="7"/>
      <c r="G72" s="7"/>
      <c r="H72" s="7"/>
      <c r="I72" s="7"/>
      <c r="J72" s="7"/>
      <c r="K72" s="7">
        <v>4</v>
      </c>
      <c r="L72" s="7"/>
      <c r="M72" s="7"/>
      <c r="N72" s="85"/>
      <c r="O72" s="8">
        <f t="shared" si="8"/>
        <v>4</v>
      </c>
      <c r="P72" s="9">
        <f t="shared" si="9"/>
        <v>1</v>
      </c>
      <c r="Q72" s="10">
        <f t="shared" si="10"/>
        <v>4</v>
      </c>
      <c r="R72" s="87"/>
    </row>
    <row r="73" spans="1:21" ht="12" customHeight="1">
      <c r="A73" s="42" t="s">
        <v>299</v>
      </c>
      <c r="B73" s="191" t="s">
        <v>130</v>
      </c>
      <c r="C73" s="222" t="s">
        <v>146</v>
      </c>
      <c r="D73" s="109"/>
      <c r="E73" s="9"/>
      <c r="F73" s="13"/>
      <c r="G73" s="13"/>
      <c r="H73" s="13"/>
      <c r="I73" s="13"/>
      <c r="J73" s="13"/>
      <c r="K73" s="13"/>
      <c r="L73" s="13"/>
      <c r="M73" s="13">
        <v>4</v>
      </c>
      <c r="N73" s="238"/>
      <c r="O73" s="8">
        <f t="shared" si="8"/>
        <v>4</v>
      </c>
      <c r="P73" s="9">
        <f t="shared" si="9"/>
        <v>1</v>
      </c>
      <c r="Q73" s="10">
        <f t="shared" si="10"/>
        <v>4</v>
      </c>
      <c r="R73" s="87"/>
      <c r="U73" s="240"/>
    </row>
    <row r="74" spans="1:18" ht="12" customHeight="1">
      <c r="A74" s="42" t="s">
        <v>299</v>
      </c>
      <c r="B74" s="191" t="s">
        <v>208</v>
      </c>
      <c r="C74" s="222" t="s">
        <v>147</v>
      </c>
      <c r="D74" s="109"/>
      <c r="E74" s="9"/>
      <c r="F74" s="13"/>
      <c r="G74" s="13"/>
      <c r="H74" s="13"/>
      <c r="I74" s="13"/>
      <c r="J74" s="13"/>
      <c r="K74" s="13"/>
      <c r="L74" s="13"/>
      <c r="M74" s="13">
        <v>4</v>
      </c>
      <c r="N74" s="238"/>
      <c r="O74" s="8">
        <f t="shared" si="8"/>
        <v>4</v>
      </c>
      <c r="P74" s="9">
        <f t="shared" si="9"/>
        <v>1</v>
      </c>
      <c r="Q74" s="10">
        <f t="shared" si="10"/>
        <v>4</v>
      </c>
      <c r="R74" s="87"/>
    </row>
    <row r="75" spans="1:18" ht="12" customHeight="1">
      <c r="A75" s="42" t="s">
        <v>299</v>
      </c>
      <c r="B75" s="191" t="s">
        <v>287</v>
      </c>
      <c r="C75" s="222" t="s">
        <v>146</v>
      </c>
      <c r="D75" s="109"/>
      <c r="E75" s="37"/>
      <c r="F75" s="13"/>
      <c r="G75" s="13"/>
      <c r="H75" s="13"/>
      <c r="I75" s="13"/>
      <c r="J75" s="13"/>
      <c r="K75" s="13"/>
      <c r="L75" s="13"/>
      <c r="M75" s="13">
        <v>4</v>
      </c>
      <c r="N75" s="238"/>
      <c r="O75" s="8">
        <f t="shared" si="8"/>
        <v>4</v>
      </c>
      <c r="P75" s="9">
        <f t="shared" si="9"/>
        <v>1</v>
      </c>
      <c r="Q75" s="10">
        <f t="shared" si="10"/>
        <v>4</v>
      </c>
      <c r="R75" s="87"/>
    </row>
    <row r="76" spans="1:18" ht="12" customHeight="1">
      <c r="A76" s="42" t="s">
        <v>299</v>
      </c>
      <c r="B76" s="119" t="s">
        <v>116</v>
      </c>
      <c r="C76" s="159" t="s">
        <v>146</v>
      </c>
      <c r="D76" s="21"/>
      <c r="E76" s="221"/>
      <c r="F76" s="13"/>
      <c r="G76" s="13">
        <v>4</v>
      </c>
      <c r="H76" s="13"/>
      <c r="I76" s="13"/>
      <c r="J76" s="13"/>
      <c r="K76" s="13"/>
      <c r="L76" s="13"/>
      <c r="M76" s="13"/>
      <c r="N76" s="108"/>
      <c r="O76" s="8">
        <f t="shared" si="8"/>
        <v>4</v>
      </c>
      <c r="P76" s="9">
        <f t="shared" si="9"/>
        <v>1</v>
      </c>
      <c r="Q76" s="10">
        <f t="shared" si="10"/>
        <v>4</v>
      </c>
      <c r="R76" s="87"/>
    </row>
    <row r="77" spans="1:18" ht="12" customHeight="1">
      <c r="A77" s="42" t="s">
        <v>299</v>
      </c>
      <c r="B77" s="191" t="s">
        <v>288</v>
      </c>
      <c r="C77" s="222" t="s">
        <v>289</v>
      </c>
      <c r="D77" s="109"/>
      <c r="E77" s="50"/>
      <c r="F77" s="13"/>
      <c r="G77" s="13"/>
      <c r="H77" s="13"/>
      <c r="I77" s="13"/>
      <c r="J77" s="13"/>
      <c r="K77" s="13"/>
      <c r="L77" s="13"/>
      <c r="M77" s="13">
        <v>4</v>
      </c>
      <c r="N77" s="238"/>
      <c r="O77" s="8">
        <f t="shared" si="8"/>
        <v>4</v>
      </c>
      <c r="P77" s="9">
        <f t="shared" si="9"/>
        <v>1</v>
      </c>
      <c r="Q77" s="10">
        <f t="shared" si="10"/>
        <v>4</v>
      </c>
      <c r="R77" s="87"/>
    </row>
    <row r="78" spans="1:18" ht="12" customHeight="1">
      <c r="A78" s="42" t="s">
        <v>299</v>
      </c>
      <c r="B78" s="190" t="s">
        <v>141</v>
      </c>
      <c r="C78" s="5" t="s">
        <v>146</v>
      </c>
      <c r="D78" s="6"/>
      <c r="E78" s="14"/>
      <c r="F78" s="84"/>
      <c r="G78" s="84"/>
      <c r="H78" s="84"/>
      <c r="I78" s="84"/>
      <c r="J78" s="84"/>
      <c r="K78" s="84"/>
      <c r="L78" s="84"/>
      <c r="M78" s="84">
        <v>4</v>
      </c>
      <c r="N78" s="85"/>
      <c r="O78" s="8">
        <f>SUM(E78:N78)</f>
        <v>4</v>
      </c>
      <c r="P78" s="9">
        <f>COUNT(E78:N78)</f>
        <v>1</v>
      </c>
      <c r="Q78" s="10">
        <f t="shared" si="10"/>
        <v>4</v>
      </c>
      <c r="R78" s="87"/>
    </row>
    <row r="79" spans="1:18" ht="12" customHeight="1">
      <c r="A79" s="169" t="s">
        <v>300</v>
      </c>
      <c r="B79" s="190" t="s">
        <v>140</v>
      </c>
      <c r="C79" s="5" t="s">
        <v>146</v>
      </c>
      <c r="D79" s="6"/>
      <c r="E79" s="14"/>
      <c r="F79" s="84"/>
      <c r="G79" s="84"/>
      <c r="H79" s="84"/>
      <c r="I79" s="84"/>
      <c r="J79" s="84"/>
      <c r="K79" s="84"/>
      <c r="L79" s="84"/>
      <c r="M79" s="84"/>
      <c r="N79" s="85"/>
      <c r="O79" s="8">
        <f>SUM(E79:N79)</f>
        <v>0</v>
      </c>
      <c r="P79" s="9">
        <f>COUNT(E79:N79)</f>
        <v>0</v>
      </c>
      <c r="Q79" s="10">
        <f t="shared" si="10"/>
        <v>0</v>
      </c>
      <c r="R79" s="87"/>
    </row>
    <row r="80" spans="1:18" ht="12" customHeight="1">
      <c r="A80" s="169"/>
      <c r="B80" s="190"/>
      <c r="C80" s="5"/>
      <c r="D80" s="6"/>
      <c r="E80" s="14"/>
      <c r="F80" s="84"/>
      <c r="G80" s="84"/>
      <c r="H80" s="84"/>
      <c r="I80" s="84"/>
      <c r="J80" s="84"/>
      <c r="K80" s="84"/>
      <c r="L80" s="84"/>
      <c r="M80" s="84"/>
      <c r="N80" s="85"/>
      <c r="O80" s="8"/>
      <c r="P80" s="9"/>
      <c r="Q80" s="10"/>
      <c r="R80" s="87"/>
    </row>
    <row r="81" spans="1:18" ht="12" customHeight="1" thickBot="1">
      <c r="A81" s="23"/>
      <c r="B81" s="196"/>
      <c r="C81" s="24"/>
      <c r="D81" s="25"/>
      <c r="E81" s="26"/>
      <c r="F81" s="27"/>
      <c r="G81" s="27"/>
      <c r="H81" s="27"/>
      <c r="I81" s="27"/>
      <c r="J81" s="27"/>
      <c r="K81" s="27"/>
      <c r="L81" s="27"/>
      <c r="M81" s="27"/>
      <c r="N81" s="28"/>
      <c r="O81" s="29"/>
      <c r="P81" s="43"/>
      <c r="Q81" s="30"/>
      <c r="R81" s="111"/>
    </row>
    <row r="82" spans="1:20" ht="12" customHeight="1">
      <c r="A82" s="317" t="s">
        <v>11</v>
      </c>
      <c r="B82" s="317"/>
      <c r="C82" s="317"/>
      <c r="D82" s="317"/>
      <c r="E82" s="31">
        <f aca="true" t="shared" si="11" ref="E82:N82">COUNT(E6:E81)</f>
        <v>21</v>
      </c>
      <c r="F82" s="31">
        <f t="shared" si="11"/>
        <v>16</v>
      </c>
      <c r="G82" s="31">
        <f t="shared" si="11"/>
        <v>25</v>
      </c>
      <c r="H82" s="31">
        <f t="shared" si="11"/>
        <v>0</v>
      </c>
      <c r="I82" s="31">
        <f t="shared" si="11"/>
        <v>18</v>
      </c>
      <c r="J82" s="31">
        <f t="shared" si="11"/>
        <v>17</v>
      </c>
      <c r="K82" s="31">
        <f t="shared" si="11"/>
        <v>21</v>
      </c>
      <c r="L82" s="31">
        <f t="shared" si="11"/>
        <v>16</v>
      </c>
      <c r="M82" s="31">
        <f t="shared" si="11"/>
        <v>25</v>
      </c>
      <c r="N82" s="31">
        <f t="shared" si="11"/>
        <v>8</v>
      </c>
      <c r="O82" s="31"/>
      <c r="P82" s="31"/>
      <c r="Q82" s="32"/>
      <c r="R82" s="33"/>
      <c r="S82" s="315"/>
      <c r="T82" s="316"/>
    </row>
    <row r="83" spans="1:20" ht="12" customHeight="1">
      <c r="A83" s="298" t="s">
        <v>12</v>
      </c>
      <c r="B83" s="298"/>
      <c r="C83" s="151"/>
      <c r="D83" s="299" t="s">
        <v>13</v>
      </c>
      <c r="E83" s="299"/>
      <c r="F83" s="34" t="s">
        <v>14</v>
      </c>
      <c r="G83" s="34" t="s">
        <v>15</v>
      </c>
      <c r="H83" s="34"/>
      <c r="I83" s="300">
        <v>0.5</v>
      </c>
      <c r="J83" s="300"/>
      <c r="K83" s="300"/>
      <c r="L83" s="300"/>
      <c r="M83" s="300">
        <v>0.25</v>
      </c>
      <c r="N83" s="300"/>
      <c r="O83" s="300">
        <v>0.125</v>
      </c>
      <c r="P83" s="300"/>
      <c r="Q83" s="299">
        <v>0.0625</v>
      </c>
      <c r="R83" s="299"/>
      <c r="S83" s="299">
        <v>0.03125</v>
      </c>
      <c r="T83" s="299"/>
    </row>
    <row r="84" spans="1:20" ht="12" customHeight="1">
      <c r="A84" s="298"/>
      <c r="B84" s="298"/>
      <c r="C84" s="151"/>
      <c r="D84" s="297">
        <v>50</v>
      </c>
      <c r="E84" s="297"/>
      <c r="F84" s="35">
        <v>35</v>
      </c>
      <c r="G84" s="35">
        <v>26</v>
      </c>
      <c r="H84" s="35"/>
      <c r="I84" s="297">
        <v>22</v>
      </c>
      <c r="J84" s="297"/>
      <c r="K84" s="297"/>
      <c r="L84" s="297"/>
      <c r="M84" s="297">
        <v>12</v>
      </c>
      <c r="N84" s="297"/>
      <c r="O84" s="297">
        <v>6</v>
      </c>
      <c r="P84" s="297"/>
      <c r="Q84" s="297">
        <v>4</v>
      </c>
      <c r="R84" s="297"/>
      <c r="S84" s="297">
        <v>2</v>
      </c>
      <c r="T84" s="297"/>
    </row>
    <row r="85" spans="1:20" ht="12" customHeight="1">
      <c r="A85" s="298" t="s">
        <v>16</v>
      </c>
      <c r="B85" s="298"/>
      <c r="C85" s="151"/>
      <c r="D85" s="299" t="s">
        <v>13</v>
      </c>
      <c r="E85" s="299"/>
      <c r="F85" s="34" t="s">
        <v>14</v>
      </c>
      <c r="G85" s="34" t="s">
        <v>15</v>
      </c>
      <c r="H85" s="34"/>
      <c r="I85" s="36">
        <v>0.5</v>
      </c>
      <c r="J85" s="36"/>
      <c r="K85" s="36"/>
      <c r="L85" s="36">
        <v>0.25</v>
      </c>
      <c r="M85" s="300" t="s">
        <v>17</v>
      </c>
      <c r="N85" s="300"/>
      <c r="O85" s="301" t="s">
        <v>18</v>
      </c>
      <c r="P85" s="301"/>
      <c r="Q85" s="301" t="s">
        <v>19</v>
      </c>
      <c r="R85" s="301"/>
      <c r="S85" s="306" t="s">
        <v>20</v>
      </c>
      <c r="T85" s="306"/>
    </row>
    <row r="86" spans="1:20" ht="12.75">
      <c r="A86" s="298"/>
      <c r="B86" s="298"/>
      <c r="C86" s="151"/>
      <c r="D86" s="297">
        <v>50</v>
      </c>
      <c r="E86" s="297"/>
      <c r="F86" s="35">
        <v>35</v>
      </c>
      <c r="G86" s="35">
        <v>26</v>
      </c>
      <c r="H86" s="35"/>
      <c r="I86" s="35">
        <v>22</v>
      </c>
      <c r="J86" s="35"/>
      <c r="K86" s="35"/>
      <c r="L86" s="35">
        <v>12</v>
      </c>
      <c r="M86" s="297">
        <v>8</v>
      </c>
      <c r="N86" s="297"/>
      <c r="O86" s="297">
        <v>6</v>
      </c>
      <c r="P86" s="297"/>
      <c r="Q86" s="297">
        <v>5</v>
      </c>
      <c r="R86" s="297"/>
      <c r="S86" s="297">
        <v>4</v>
      </c>
      <c r="T86" s="297"/>
    </row>
    <row r="87" spans="1:20" ht="12" customHeight="1">
      <c r="A87" s="302" t="s">
        <v>21</v>
      </c>
      <c r="B87" s="302"/>
      <c r="C87" s="185"/>
      <c r="D87" s="303" t="s">
        <v>76</v>
      </c>
      <c r="E87" s="304"/>
      <c r="F87" s="304"/>
      <c r="G87" s="304"/>
      <c r="H87" s="304"/>
      <c r="I87" s="304"/>
      <c r="J87" s="304"/>
      <c r="K87" s="304"/>
      <c r="L87" s="304"/>
      <c r="M87" s="304"/>
      <c r="N87" s="304"/>
      <c r="O87" s="304"/>
      <c r="P87" s="304"/>
      <c r="Q87" s="304"/>
      <c r="R87" s="304"/>
      <c r="S87" s="304"/>
      <c r="T87" s="305"/>
    </row>
  </sheetData>
  <sheetProtection/>
  <mergeCells count="40">
    <mergeCell ref="A82:D82"/>
    <mergeCell ref="A83:B84"/>
    <mergeCell ref="O4:O5"/>
    <mergeCell ref="P4:P5"/>
    <mergeCell ref="M83:N83"/>
    <mergeCell ref="D1:P1"/>
    <mergeCell ref="D2:P2"/>
    <mergeCell ref="A3:E3"/>
    <mergeCell ref="A4:A5"/>
    <mergeCell ref="B4:B5"/>
    <mergeCell ref="D4:D5"/>
    <mergeCell ref="E4:N4"/>
    <mergeCell ref="S84:T84"/>
    <mergeCell ref="Q4:Q5"/>
    <mergeCell ref="R4:R5"/>
    <mergeCell ref="S82:T82"/>
    <mergeCell ref="S83:T83"/>
    <mergeCell ref="Q83:R83"/>
    <mergeCell ref="D83:E83"/>
    <mergeCell ref="I83:L83"/>
    <mergeCell ref="A85:B86"/>
    <mergeCell ref="D85:E85"/>
    <mergeCell ref="M85:N85"/>
    <mergeCell ref="O85:P85"/>
    <mergeCell ref="O83:P83"/>
    <mergeCell ref="A87:B87"/>
    <mergeCell ref="D87:T87"/>
    <mergeCell ref="Q85:R85"/>
    <mergeCell ref="S85:T85"/>
    <mergeCell ref="D86:E86"/>
    <mergeCell ref="C4:C5"/>
    <mergeCell ref="O86:P86"/>
    <mergeCell ref="Q86:R86"/>
    <mergeCell ref="O84:P84"/>
    <mergeCell ref="Q84:R84"/>
    <mergeCell ref="S86:T86"/>
    <mergeCell ref="M86:N86"/>
    <mergeCell ref="D84:E84"/>
    <mergeCell ref="I84:L84"/>
    <mergeCell ref="M84:N8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showGridLines="0" zoomScalePageLayoutView="0" workbookViewId="0" topLeftCell="A1">
      <selection activeCell="Q4" sqref="Q4:Q5"/>
    </sheetView>
  </sheetViews>
  <sheetFormatPr defaultColWidth="9.00390625" defaultRowHeight="12.75"/>
  <cols>
    <col min="1" max="1" width="6.50390625" style="1" customWidth="1"/>
    <col min="2" max="2" width="26.00390625" style="1" bestFit="1" customWidth="1"/>
    <col min="3" max="3" width="10.125" style="1" customWidth="1"/>
    <col min="4" max="4" width="5.00390625" style="1" customWidth="1"/>
    <col min="5" max="7" width="4.50390625" style="1" customWidth="1"/>
    <col min="8" max="13" width="4.50390625" style="1" bestFit="1" customWidth="1"/>
    <col min="14" max="14" width="5.375" style="1" customWidth="1"/>
    <col min="15" max="15" width="4.625" style="1" customWidth="1"/>
    <col min="16" max="16" width="4.125" style="1" customWidth="1"/>
    <col min="17" max="17" width="7.00390625" style="1" customWidth="1"/>
    <col min="18" max="18" width="4.00390625" style="1" customWidth="1"/>
    <col min="19" max="19" width="5.375" style="1" customWidth="1"/>
    <col min="20" max="20" width="5.50390625" style="1" customWidth="1"/>
    <col min="21" max="21" width="3.625" style="1" customWidth="1"/>
    <col min="22" max="16384" width="8.875" style="1" customWidth="1"/>
  </cols>
  <sheetData>
    <row r="1" spans="4:16" ht="33" customHeight="1">
      <c r="D1" s="322" t="s">
        <v>23</v>
      </c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</row>
    <row r="2" spans="4:20" ht="12.75" customHeight="1">
      <c r="D2" s="323" t="s">
        <v>39</v>
      </c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T2" s="2"/>
    </row>
    <row r="3" spans="1:20" ht="13.5" thickBot="1">
      <c r="A3" s="324" t="s">
        <v>54</v>
      </c>
      <c r="B3" s="324"/>
      <c r="C3" s="324"/>
      <c r="D3" s="324"/>
      <c r="E3" s="324"/>
      <c r="P3" s="3" t="s">
        <v>24</v>
      </c>
      <c r="Q3" s="3"/>
      <c r="R3" s="3"/>
      <c r="S3" s="3"/>
      <c r="T3" s="2"/>
    </row>
    <row r="4" spans="1:19" ht="23.25" customHeight="1" thickBot="1">
      <c r="A4" s="325" t="s">
        <v>0</v>
      </c>
      <c r="B4" s="327" t="s">
        <v>1</v>
      </c>
      <c r="C4" s="307" t="s">
        <v>145</v>
      </c>
      <c r="D4" s="307" t="s">
        <v>2</v>
      </c>
      <c r="E4" s="329" t="s">
        <v>3</v>
      </c>
      <c r="F4" s="309"/>
      <c r="G4" s="309"/>
      <c r="H4" s="309"/>
      <c r="I4" s="309"/>
      <c r="J4" s="309"/>
      <c r="K4" s="309"/>
      <c r="L4" s="309"/>
      <c r="M4" s="309"/>
      <c r="N4" s="310"/>
      <c r="O4" s="318" t="s">
        <v>4</v>
      </c>
      <c r="P4" s="320" t="s">
        <v>5</v>
      </c>
      <c r="Q4" s="311" t="s">
        <v>307</v>
      </c>
      <c r="R4" s="313" t="s">
        <v>308</v>
      </c>
      <c r="S4" s="2"/>
    </row>
    <row r="5" spans="1:19" ht="69.75" customHeight="1" thickBot="1">
      <c r="A5" s="326"/>
      <c r="B5" s="328"/>
      <c r="C5" s="308"/>
      <c r="D5" s="308"/>
      <c r="E5" s="55" t="s">
        <v>36</v>
      </c>
      <c r="F5" s="4" t="s">
        <v>57</v>
      </c>
      <c r="G5" s="4" t="s">
        <v>37</v>
      </c>
      <c r="H5" s="4" t="s">
        <v>301</v>
      </c>
      <c r="I5" s="4"/>
      <c r="J5" s="4"/>
      <c r="K5" s="4"/>
      <c r="L5" s="4"/>
      <c r="M5" s="4"/>
      <c r="N5" s="4" t="s">
        <v>181</v>
      </c>
      <c r="O5" s="319"/>
      <c r="P5" s="321"/>
      <c r="Q5" s="312"/>
      <c r="R5" s="314"/>
      <c r="S5" s="2"/>
    </row>
    <row r="6" spans="1:18" ht="12" customHeight="1">
      <c r="A6" s="42" t="s">
        <v>6</v>
      </c>
      <c r="B6" s="5" t="s">
        <v>108</v>
      </c>
      <c r="C6" s="190" t="s">
        <v>147</v>
      </c>
      <c r="D6" s="6"/>
      <c r="E6" s="17">
        <v>22</v>
      </c>
      <c r="F6" s="51"/>
      <c r="G6" s="77">
        <v>50</v>
      </c>
      <c r="H6" s="248">
        <v>22</v>
      </c>
      <c r="I6" s="113"/>
      <c r="J6" s="113"/>
      <c r="K6" s="113"/>
      <c r="L6" s="249"/>
      <c r="M6" s="78"/>
      <c r="N6" s="79"/>
      <c r="O6" s="8">
        <f aca="true" t="shared" si="0" ref="O6:O19">SUM(E6:N6)</f>
        <v>94</v>
      </c>
      <c r="P6" s="72">
        <f aca="true" t="shared" si="1" ref="P6:P19">COUNT(E6:N6)</f>
        <v>3</v>
      </c>
      <c r="Q6" s="91"/>
      <c r="R6" s="73"/>
    </row>
    <row r="7" spans="1:18" ht="12" customHeight="1">
      <c r="A7" s="42" t="s">
        <v>7</v>
      </c>
      <c r="B7" s="93" t="s">
        <v>170</v>
      </c>
      <c r="C7" s="88" t="s">
        <v>147</v>
      </c>
      <c r="D7" s="94"/>
      <c r="E7" s="95">
        <v>12</v>
      </c>
      <c r="F7" s="13"/>
      <c r="G7" s="13"/>
      <c r="H7" s="245">
        <v>50</v>
      </c>
      <c r="I7" s="245"/>
      <c r="J7" s="98"/>
      <c r="K7" s="98"/>
      <c r="L7" s="98"/>
      <c r="M7" s="98"/>
      <c r="N7" s="99"/>
      <c r="O7" s="60">
        <f t="shared" si="0"/>
        <v>62</v>
      </c>
      <c r="P7" s="9">
        <f t="shared" si="1"/>
        <v>2</v>
      </c>
      <c r="Q7" s="80"/>
      <c r="R7" s="11"/>
    </row>
    <row r="8" spans="1:18" ht="12" customHeight="1">
      <c r="A8" s="42" t="s">
        <v>8</v>
      </c>
      <c r="B8" s="5" t="s">
        <v>61</v>
      </c>
      <c r="C8" s="190" t="s">
        <v>146</v>
      </c>
      <c r="D8" s="6"/>
      <c r="E8" s="12">
        <v>35</v>
      </c>
      <c r="F8" s="41"/>
      <c r="G8" s="160">
        <v>26</v>
      </c>
      <c r="H8" s="17"/>
      <c r="I8" s="13"/>
      <c r="J8" s="13"/>
      <c r="K8" s="13"/>
      <c r="L8" s="13"/>
      <c r="M8" s="19"/>
      <c r="N8" s="107"/>
      <c r="O8" s="8">
        <f t="shared" si="0"/>
        <v>61</v>
      </c>
      <c r="P8" s="9">
        <f t="shared" si="1"/>
        <v>2</v>
      </c>
      <c r="Q8" s="10"/>
      <c r="R8" s="11"/>
    </row>
    <row r="9" spans="1:18" ht="12" customHeight="1">
      <c r="A9" s="42" t="s">
        <v>25</v>
      </c>
      <c r="B9" s="22" t="s">
        <v>62</v>
      </c>
      <c r="C9" s="195" t="s">
        <v>146</v>
      </c>
      <c r="D9" s="18"/>
      <c r="E9" s="161">
        <v>50</v>
      </c>
      <c r="F9" s="19"/>
      <c r="G9" s="162"/>
      <c r="H9" s="71"/>
      <c r="I9" s="71"/>
      <c r="J9" s="71"/>
      <c r="K9" s="65"/>
      <c r="L9" s="71"/>
      <c r="M9" s="82"/>
      <c r="N9" s="83"/>
      <c r="O9" s="8">
        <f t="shared" si="0"/>
        <v>50</v>
      </c>
      <c r="P9" s="72">
        <f t="shared" si="1"/>
        <v>1</v>
      </c>
      <c r="Q9" s="20"/>
      <c r="R9" s="73"/>
    </row>
    <row r="10" spans="1:18" ht="12" customHeight="1">
      <c r="A10" s="42" t="s">
        <v>9</v>
      </c>
      <c r="B10" s="159" t="s">
        <v>187</v>
      </c>
      <c r="C10" s="119" t="s">
        <v>188</v>
      </c>
      <c r="D10" s="21"/>
      <c r="E10" s="17">
        <v>12</v>
      </c>
      <c r="F10" s="13"/>
      <c r="G10" s="13">
        <v>35</v>
      </c>
      <c r="H10" s="13"/>
      <c r="I10" s="13"/>
      <c r="J10" s="13"/>
      <c r="K10" s="41"/>
      <c r="L10" s="13"/>
      <c r="M10" s="13"/>
      <c r="N10" s="81"/>
      <c r="O10" s="8">
        <f t="shared" si="0"/>
        <v>47</v>
      </c>
      <c r="P10" s="9">
        <f t="shared" si="1"/>
        <v>2</v>
      </c>
      <c r="Q10" s="80"/>
      <c r="R10" s="11"/>
    </row>
    <row r="11" spans="1:18" ht="12" customHeight="1">
      <c r="A11" s="42" t="s">
        <v>10</v>
      </c>
      <c r="B11" s="103" t="s">
        <v>66</v>
      </c>
      <c r="C11" s="170" t="s">
        <v>146</v>
      </c>
      <c r="D11" s="104"/>
      <c r="E11" s="177">
        <v>6</v>
      </c>
      <c r="F11" s="110"/>
      <c r="G11" s="110">
        <v>12</v>
      </c>
      <c r="H11" s="250">
        <v>26</v>
      </c>
      <c r="I11" s="110"/>
      <c r="J11" s="110"/>
      <c r="K11" s="110"/>
      <c r="L11" s="110"/>
      <c r="M11" s="110"/>
      <c r="N11" s="178"/>
      <c r="O11" s="60">
        <f t="shared" si="0"/>
        <v>44</v>
      </c>
      <c r="P11" s="9">
        <f t="shared" si="1"/>
        <v>3</v>
      </c>
      <c r="Q11" s="10"/>
      <c r="R11" s="87"/>
    </row>
    <row r="12" spans="1:18" ht="12" customHeight="1">
      <c r="A12" s="42" t="s">
        <v>51</v>
      </c>
      <c r="B12" s="93" t="s">
        <v>88</v>
      </c>
      <c r="C12" s="88" t="s">
        <v>146</v>
      </c>
      <c r="D12" s="94"/>
      <c r="E12" s="95"/>
      <c r="F12" s="19"/>
      <c r="G12" s="19"/>
      <c r="H12" s="19">
        <v>35</v>
      </c>
      <c r="I12" s="19"/>
      <c r="J12" s="19"/>
      <c r="K12" s="162"/>
      <c r="L12" s="19"/>
      <c r="M12" s="19"/>
      <c r="N12" s="101"/>
      <c r="O12" s="8">
        <f t="shared" si="0"/>
        <v>35</v>
      </c>
      <c r="P12" s="72">
        <f t="shared" si="1"/>
        <v>1</v>
      </c>
      <c r="Q12" s="91"/>
      <c r="R12" s="73"/>
    </row>
    <row r="13" spans="1:18" ht="12" customHeight="1">
      <c r="A13" s="42" t="s">
        <v>269</v>
      </c>
      <c r="B13" s="5" t="s">
        <v>64</v>
      </c>
      <c r="C13" s="190" t="s">
        <v>146</v>
      </c>
      <c r="D13" s="6"/>
      <c r="E13" s="9"/>
      <c r="F13" s="13"/>
      <c r="G13" s="48">
        <v>22</v>
      </c>
      <c r="H13" s="13">
        <v>8</v>
      </c>
      <c r="I13" s="13"/>
      <c r="J13" s="13"/>
      <c r="K13" s="13"/>
      <c r="L13" s="13"/>
      <c r="M13" s="13"/>
      <c r="N13" s="87"/>
      <c r="O13" s="8">
        <f t="shared" si="0"/>
        <v>30</v>
      </c>
      <c r="P13" s="9">
        <f t="shared" si="1"/>
        <v>2</v>
      </c>
      <c r="Q13" s="80"/>
      <c r="R13" s="11"/>
    </row>
    <row r="14" spans="1:18" ht="12" customHeight="1" thickBot="1">
      <c r="A14" s="206" t="s">
        <v>269</v>
      </c>
      <c r="B14" s="179" t="s">
        <v>65</v>
      </c>
      <c r="C14" s="198" t="s">
        <v>146</v>
      </c>
      <c r="D14" s="180"/>
      <c r="E14" s="253">
        <v>6</v>
      </c>
      <c r="F14" s="254"/>
      <c r="G14" s="254">
        <v>12</v>
      </c>
      <c r="H14" s="254">
        <v>12</v>
      </c>
      <c r="I14" s="254"/>
      <c r="J14" s="254"/>
      <c r="K14" s="254"/>
      <c r="L14" s="254"/>
      <c r="M14" s="254"/>
      <c r="N14" s="255"/>
      <c r="O14" s="181">
        <f t="shared" si="0"/>
        <v>30</v>
      </c>
      <c r="P14" s="182">
        <f t="shared" si="1"/>
        <v>3</v>
      </c>
      <c r="Q14" s="76"/>
      <c r="R14" s="183"/>
    </row>
    <row r="15" spans="1:18" ht="12" customHeight="1">
      <c r="A15" s="100" t="s">
        <v>270</v>
      </c>
      <c r="B15" s="93" t="s">
        <v>126</v>
      </c>
      <c r="C15" s="88" t="s">
        <v>149</v>
      </c>
      <c r="D15" s="94"/>
      <c r="E15" s="251">
        <v>26</v>
      </c>
      <c r="F15" s="252"/>
      <c r="G15" s="96"/>
      <c r="H15" s="96"/>
      <c r="I15" s="98"/>
      <c r="J15" s="98"/>
      <c r="K15" s="98"/>
      <c r="L15" s="98"/>
      <c r="M15" s="98"/>
      <c r="N15" s="120"/>
      <c r="O15" s="8">
        <f t="shared" si="0"/>
        <v>26</v>
      </c>
      <c r="P15" s="72">
        <f t="shared" si="1"/>
        <v>1</v>
      </c>
      <c r="Q15" s="91"/>
      <c r="R15" s="73"/>
    </row>
    <row r="16" spans="1:18" ht="12" customHeight="1">
      <c r="A16" s="68" t="s">
        <v>304</v>
      </c>
      <c r="B16" s="22" t="s">
        <v>63</v>
      </c>
      <c r="C16" s="195" t="s">
        <v>146</v>
      </c>
      <c r="D16" s="18"/>
      <c r="E16" s="175">
        <v>12</v>
      </c>
      <c r="F16" s="110"/>
      <c r="G16" s="110">
        <v>12</v>
      </c>
      <c r="H16" s="67"/>
      <c r="I16" s="67"/>
      <c r="J16" s="67"/>
      <c r="K16" s="67"/>
      <c r="L16" s="67"/>
      <c r="M16" s="67"/>
      <c r="N16" s="106"/>
      <c r="O16" s="8">
        <f t="shared" si="0"/>
        <v>24</v>
      </c>
      <c r="P16" s="72">
        <f t="shared" si="1"/>
        <v>2</v>
      </c>
      <c r="Q16" s="91"/>
      <c r="R16" s="73"/>
    </row>
    <row r="17" spans="1:18" ht="12" customHeight="1">
      <c r="A17" s="100" t="s">
        <v>304</v>
      </c>
      <c r="B17" s="93" t="s">
        <v>68</v>
      </c>
      <c r="C17" s="88" t="s">
        <v>146</v>
      </c>
      <c r="D17" s="94"/>
      <c r="E17" s="95"/>
      <c r="F17" s="19"/>
      <c r="G17" s="19">
        <v>12</v>
      </c>
      <c r="H17" s="19">
        <v>12</v>
      </c>
      <c r="I17" s="19"/>
      <c r="J17" s="19"/>
      <c r="K17" s="19"/>
      <c r="L17" s="19"/>
      <c r="M17" s="19"/>
      <c r="N17" s="101"/>
      <c r="O17" s="8">
        <f t="shared" si="0"/>
        <v>24</v>
      </c>
      <c r="P17" s="72">
        <f t="shared" si="1"/>
        <v>2</v>
      </c>
      <c r="Q17" s="91"/>
      <c r="R17" s="73"/>
    </row>
    <row r="18" spans="1:18" ht="12" customHeight="1">
      <c r="A18" s="102" t="s">
        <v>97</v>
      </c>
      <c r="B18" s="103" t="s">
        <v>143</v>
      </c>
      <c r="C18" s="170" t="s">
        <v>146</v>
      </c>
      <c r="D18" s="104"/>
      <c r="E18" s="105"/>
      <c r="F18" s="13"/>
      <c r="G18" s="13">
        <v>8</v>
      </c>
      <c r="H18" s="13">
        <v>12</v>
      </c>
      <c r="I18" s="13"/>
      <c r="J18" s="13"/>
      <c r="K18" s="13"/>
      <c r="L18" s="13"/>
      <c r="M18" s="13"/>
      <c r="N18" s="57"/>
      <c r="O18" s="60">
        <f t="shared" si="0"/>
        <v>20</v>
      </c>
      <c r="P18" s="72">
        <f t="shared" si="1"/>
        <v>2</v>
      </c>
      <c r="Q18" s="91"/>
      <c r="R18" s="73"/>
    </row>
    <row r="19" spans="1:18" ht="12" customHeight="1">
      <c r="A19" s="68" t="s">
        <v>100</v>
      </c>
      <c r="B19" s="22" t="s">
        <v>71</v>
      </c>
      <c r="C19" s="195" t="s">
        <v>146</v>
      </c>
      <c r="D19" s="18"/>
      <c r="E19" s="89"/>
      <c r="F19" s="19"/>
      <c r="G19" s="19">
        <v>6</v>
      </c>
      <c r="H19" s="19">
        <v>12</v>
      </c>
      <c r="I19" s="19"/>
      <c r="J19" s="19"/>
      <c r="K19" s="19"/>
      <c r="L19" s="19"/>
      <c r="M19" s="19"/>
      <c r="N19" s="108"/>
      <c r="O19" s="8">
        <f t="shared" si="0"/>
        <v>18</v>
      </c>
      <c r="P19" s="72">
        <f t="shared" si="1"/>
        <v>2</v>
      </c>
      <c r="Q19" s="20"/>
      <c r="R19" s="107"/>
    </row>
    <row r="20" spans="1:18" ht="12" customHeight="1">
      <c r="A20" s="68" t="s">
        <v>305</v>
      </c>
      <c r="B20" s="197" t="s">
        <v>67</v>
      </c>
      <c r="C20" s="190" t="s">
        <v>146</v>
      </c>
      <c r="D20" s="18"/>
      <c r="E20" s="39">
        <v>12</v>
      </c>
      <c r="F20" s="19"/>
      <c r="G20" s="19"/>
      <c r="H20" s="89"/>
      <c r="I20" s="13"/>
      <c r="J20" s="19"/>
      <c r="K20" s="19"/>
      <c r="L20" s="19"/>
      <c r="M20" s="19"/>
      <c r="N20" s="87"/>
      <c r="O20" s="8">
        <f aca="true" t="shared" si="2" ref="O20:O30">SUM(E20:N20)</f>
        <v>12</v>
      </c>
      <c r="P20" s="72">
        <f aca="true" t="shared" si="3" ref="P20:P30">COUNT(E20:N20)</f>
        <v>1</v>
      </c>
      <c r="Q20" s="91"/>
      <c r="R20" s="73"/>
    </row>
    <row r="21" spans="1:18" ht="12" customHeight="1">
      <c r="A21" s="68" t="s">
        <v>305</v>
      </c>
      <c r="B21" s="22" t="s">
        <v>175</v>
      </c>
      <c r="C21" s="195" t="s">
        <v>146</v>
      </c>
      <c r="D21" s="18"/>
      <c r="E21" s="89"/>
      <c r="F21" s="19"/>
      <c r="G21" s="19">
        <v>6</v>
      </c>
      <c r="H21" s="19">
        <v>6</v>
      </c>
      <c r="I21" s="19"/>
      <c r="J21" s="19"/>
      <c r="K21" s="19"/>
      <c r="L21" s="19"/>
      <c r="M21" s="19"/>
      <c r="N21" s="107"/>
      <c r="O21" s="8">
        <f>SUM(E21:N21)</f>
        <v>12</v>
      </c>
      <c r="P21" s="72">
        <f>COUNT(E21:N21)</f>
        <v>2</v>
      </c>
      <c r="Q21" s="20"/>
      <c r="R21" s="107"/>
    </row>
    <row r="22" spans="1:18" ht="12" customHeight="1">
      <c r="A22" s="68" t="s">
        <v>305</v>
      </c>
      <c r="B22" s="5" t="s">
        <v>75</v>
      </c>
      <c r="C22" s="190" t="s">
        <v>146</v>
      </c>
      <c r="D22" s="6"/>
      <c r="E22" s="14">
        <v>6</v>
      </c>
      <c r="F22" s="110"/>
      <c r="G22" s="110"/>
      <c r="H22" s="110">
        <v>6</v>
      </c>
      <c r="I22" s="110"/>
      <c r="J22" s="110"/>
      <c r="K22" s="110"/>
      <c r="L22" s="110"/>
      <c r="M22" s="110"/>
      <c r="N22" s="85"/>
      <c r="O22" s="8">
        <f>SUM(E22:N22)</f>
        <v>12</v>
      </c>
      <c r="P22" s="9">
        <f>COUNT(E22:N22)</f>
        <v>2</v>
      </c>
      <c r="Q22" s="10"/>
      <c r="R22" s="87"/>
    </row>
    <row r="23" spans="1:18" ht="12" customHeight="1">
      <c r="A23" s="68" t="s">
        <v>306</v>
      </c>
      <c r="B23" s="22" t="s">
        <v>70</v>
      </c>
      <c r="C23" s="195" t="s">
        <v>147</v>
      </c>
      <c r="D23" s="18"/>
      <c r="E23" s="19">
        <v>6</v>
      </c>
      <c r="F23" s="19"/>
      <c r="G23" s="19"/>
      <c r="H23" s="19"/>
      <c r="I23" s="19"/>
      <c r="J23" s="19"/>
      <c r="K23" s="19"/>
      <c r="L23" s="19"/>
      <c r="M23" s="19"/>
      <c r="N23" s="106"/>
      <c r="O23" s="8">
        <f t="shared" si="2"/>
        <v>6</v>
      </c>
      <c r="P23" s="72">
        <f t="shared" si="3"/>
        <v>1</v>
      </c>
      <c r="Q23" s="20"/>
      <c r="R23" s="107"/>
    </row>
    <row r="24" spans="1:18" ht="12" customHeight="1">
      <c r="A24" s="68" t="s">
        <v>306</v>
      </c>
      <c r="B24" s="22" t="s">
        <v>302</v>
      </c>
      <c r="C24" s="195" t="s">
        <v>146</v>
      </c>
      <c r="D24" s="18"/>
      <c r="E24" s="89"/>
      <c r="F24" s="19"/>
      <c r="G24" s="19"/>
      <c r="H24" s="19">
        <v>6</v>
      </c>
      <c r="I24" s="19"/>
      <c r="J24" s="19"/>
      <c r="K24" s="19"/>
      <c r="L24" s="19"/>
      <c r="M24" s="19"/>
      <c r="N24" s="107"/>
      <c r="O24" s="8">
        <f t="shared" si="2"/>
        <v>6</v>
      </c>
      <c r="P24" s="72">
        <f t="shared" si="3"/>
        <v>1</v>
      </c>
      <c r="Q24" s="20"/>
      <c r="R24" s="107"/>
    </row>
    <row r="25" spans="1:18" ht="12" customHeight="1">
      <c r="A25" s="68" t="s">
        <v>306</v>
      </c>
      <c r="B25" s="22" t="s">
        <v>72</v>
      </c>
      <c r="C25" s="195" t="s">
        <v>146</v>
      </c>
      <c r="D25" s="18"/>
      <c r="E25" s="89"/>
      <c r="F25" s="19"/>
      <c r="G25" s="19">
        <v>6</v>
      </c>
      <c r="H25" s="19"/>
      <c r="I25" s="19"/>
      <c r="J25" s="19"/>
      <c r="K25" s="19"/>
      <c r="L25" s="19"/>
      <c r="M25" s="19"/>
      <c r="N25" s="87"/>
      <c r="O25" s="8">
        <f t="shared" si="2"/>
        <v>6</v>
      </c>
      <c r="P25" s="72">
        <f t="shared" si="3"/>
        <v>1</v>
      </c>
      <c r="Q25" s="20"/>
      <c r="R25" s="107"/>
    </row>
    <row r="26" spans="1:18" ht="12" customHeight="1">
      <c r="A26" s="68" t="s">
        <v>306</v>
      </c>
      <c r="B26" s="5" t="s">
        <v>229</v>
      </c>
      <c r="C26" s="191" t="s">
        <v>228</v>
      </c>
      <c r="D26" s="109"/>
      <c r="E26" s="37"/>
      <c r="F26" s="13"/>
      <c r="G26" s="13">
        <v>6</v>
      </c>
      <c r="H26" s="13"/>
      <c r="I26" s="13"/>
      <c r="J26" s="13"/>
      <c r="K26" s="13"/>
      <c r="L26" s="13"/>
      <c r="M26" s="13"/>
      <c r="N26" s="86"/>
      <c r="O26" s="8">
        <f t="shared" si="2"/>
        <v>6</v>
      </c>
      <c r="P26" s="9">
        <f t="shared" si="3"/>
        <v>1</v>
      </c>
      <c r="Q26" s="10"/>
      <c r="R26" s="87"/>
    </row>
    <row r="27" spans="1:18" ht="12" customHeight="1">
      <c r="A27" s="68" t="s">
        <v>306</v>
      </c>
      <c r="B27" s="5" t="s">
        <v>73</v>
      </c>
      <c r="C27" s="191" t="s">
        <v>146</v>
      </c>
      <c r="D27" s="21"/>
      <c r="E27" s="14">
        <v>6</v>
      </c>
      <c r="F27" s="67"/>
      <c r="G27" s="67"/>
      <c r="H27" s="67"/>
      <c r="I27" s="67"/>
      <c r="J27" s="67"/>
      <c r="K27" s="67"/>
      <c r="L27" s="67"/>
      <c r="M27" s="67"/>
      <c r="N27" s="85"/>
      <c r="O27" s="8">
        <f>SUM(E27:N27)</f>
        <v>6</v>
      </c>
      <c r="P27" s="9">
        <f t="shared" si="3"/>
        <v>1</v>
      </c>
      <c r="Q27" s="10"/>
      <c r="R27" s="87"/>
    </row>
    <row r="28" spans="1:18" ht="12" customHeight="1">
      <c r="A28" s="68" t="s">
        <v>306</v>
      </c>
      <c r="B28" s="5" t="s">
        <v>74</v>
      </c>
      <c r="C28" s="190" t="s">
        <v>146</v>
      </c>
      <c r="D28" s="6"/>
      <c r="E28" s="14">
        <v>6</v>
      </c>
      <c r="F28" s="84"/>
      <c r="G28" s="84"/>
      <c r="H28" s="84"/>
      <c r="I28" s="84"/>
      <c r="J28" s="84"/>
      <c r="K28" s="84"/>
      <c r="L28" s="84"/>
      <c r="M28" s="84"/>
      <c r="N28" s="85"/>
      <c r="O28" s="8">
        <f t="shared" si="2"/>
        <v>6</v>
      </c>
      <c r="P28" s="9">
        <f t="shared" si="3"/>
        <v>1</v>
      </c>
      <c r="Q28" s="10"/>
      <c r="R28" s="87"/>
    </row>
    <row r="29" spans="1:18" ht="12" customHeight="1">
      <c r="A29" s="68" t="s">
        <v>306</v>
      </c>
      <c r="B29" s="5" t="s">
        <v>144</v>
      </c>
      <c r="C29" s="190" t="s">
        <v>146</v>
      </c>
      <c r="D29" s="6"/>
      <c r="E29" s="14"/>
      <c r="F29" s="84"/>
      <c r="G29" s="84"/>
      <c r="H29" s="84">
        <v>6</v>
      </c>
      <c r="I29" s="84"/>
      <c r="J29" s="84"/>
      <c r="K29" s="84"/>
      <c r="L29" s="84"/>
      <c r="M29" s="84"/>
      <c r="N29" s="85"/>
      <c r="O29" s="8">
        <f t="shared" si="2"/>
        <v>6</v>
      </c>
      <c r="P29" s="9">
        <f t="shared" si="3"/>
        <v>1</v>
      </c>
      <c r="Q29" s="10"/>
      <c r="R29" s="87"/>
    </row>
    <row r="30" spans="1:18" ht="12" customHeight="1" thickBot="1">
      <c r="A30" s="68" t="s">
        <v>306</v>
      </c>
      <c r="B30" s="24" t="s">
        <v>303</v>
      </c>
      <c r="C30" s="196" t="s">
        <v>146</v>
      </c>
      <c r="D30" s="25"/>
      <c r="E30" s="26"/>
      <c r="F30" s="27"/>
      <c r="G30" s="27"/>
      <c r="H30" s="27">
        <v>6</v>
      </c>
      <c r="I30" s="27"/>
      <c r="J30" s="27"/>
      <c r="K30" s="27"/>
      <c r="L30" s="27"/>
      <c r="M30" s="27"/>
      <c r="N30" s="28"/>
      <c r="O30" s="246">
        <f t="shared" si="2"/>
        <v>6</v>
      </c>
      <c r="P30" s="247">
        <f t="shared" si="3"/>
        <v>1</v>
      </c>
      <c r="Q30" s="30"/>
      <c r="R30" s="111"/>
    </row>
    <row r="31" spans="1:20" ht="12" customHeight="1">
      <c r="A31" s="317" t="s">
        <v>11</v>
      </c>
      <c r="B31" s="317"/>
      <c r="C31" s="317"/>
      <c r="D31" s="317"/>
      <c r="E31" s="31">
        <f>COUNT(E6:E30)</f>
        <v>14</v>
      </c>
      <c r="F31" s="31">
        <f>COUNT(F20:F30)</f>
        <v>0</v>
      </c>
      <c r="G31" s="31">
        <f aca="true" t="shared" si="4" ref="G31:N31">COUNT(G6:G30)</f>
        <v>13</v>
      </c>
      <c r="H31" s="31">
        <f t="shared" si="4"/>
        <v>14</v>
      </c>
      <c r="I31" s="31">
        <f t="shared" si="4"/>
        <v>0</v>
      </c>
      <c r="J31" s="31">
        <f t="shared" si="4"/>
        <v>0</v>
      </c>
      <c r="K31" s="31">
        <f t="shared" si="4"/>
        <v>0</v>
      </c>
      <c r="L31" s="31">
        <f t="shared" si="4"/>
        <v>0</v>
      </c>
      <c r="M31" s="31">
        <f t="shared" si="4"/>
        <v>0</v>
      </c>
      <c r="N31" s="31">
        <f t="shared" si="4"/>
        <v>0</v>
      </c>
      <c r="O31" s="31"/>
      <c r="P31" s="31"/>
      <c r="Q31" s="32"/>
      <c r="R31" s="33"/>
      <c r="S31" s="315"/>
      <c r="T31" s="316"/>
    </row>
    <row r="32" spans="1:20" ht="12" customHeight="1">
      <c r="A32" s="298" t="s">
        <v>12</v>
      </c>
      <c r="B32" s="298"/>
      <c r="C32" s="151"/>
      <c r="D32" s="299" t="s">
        <v>13</v>
      </c>
      <c r="E32" s="299"/>
      <c r="F32" s="34" t="s">
        <v>14</v>
      </c>
      <c r="G32" s="34" t="s">
        <v>15</v>
      </c>
      <c r="H32" s="34"/>
      <c r="I32" s="300">
        <v>0.5</v>
      </c>
      <c r="J32" s="300"/>
      <c r="K32" s="300"/>
      <c r="L32" s="300"/>
      <c r="M32" s="300">
        <v>0.25</v>
      </c>
      <c r="N32" s="300"/>
      <c r="O32" s="300">
        <v>0.125</v>
      </c>
      <c r="P32" s="300"/>
      <c r="Q32" s="299">
        <v>0.0625</v>
      </c>
      <c r="R32" s="299"/>
      <c r="S32" s="299">
        <v>0.03125</v>
      </c>
      <c r="T32" s="299"/>
    </row>
    <row r="33" spans="1:20" ht="12" customHeight="1">
      <c r="A33" s="298"/>
      <c r="B33" s="298"/>
      <c r="C33" s="151"/>
      <c r="D33" s="297">
        <v>50</v>
      </c>
      <c r="E33" s="297"/>
      <c r="F33" s="35">
        <v>35</v>
      </c>
      <c r="G33" s="35">
        <v>26</v>
      </c>
      <c r="H33" s="35"/>
      <c r="I33" s="297">
        <v>22</v>
      </c>
      <c r="J33" s="297"/>
      <c r="K33" s="297"/>
      <c r="L33" s="297"/>
      <c r="M33" s="297">
        <v>12</v>
      </c>
      <c r="N33" s="297"/>
      <c r="O33" s="297">
        <v>6</v>
      </c>
      <c r="P33" s="297"/>
      <c r="Q33" s="297">
        <v>4</v>
      </c>
      <c r="R33" s="297"/>
      <c r="S33" s="297">
        <v>2</v>
      </c>
      <c r="T33" s="297"/>
    </row>
    <row r="34" spans="1:20" ht="12" customHeight="1">
      <c r="A34" s="298" t="s">
        <v>16</v>
      </c>
      <c r="B34" s="298"/>
      <c r="C34" s="151"/>
      <c r="D34" s="299" t="s">
        <v>13</v>
      </c>
      <c r="E34" s="299"/>
      <c r="F34" s="34" t="s">
        <v>14</v>
      </c>
      <c r="G34" s="34" t="s">
        <v>15</v>
      </c>
      <c r="H34" s="34"/>
      <c r="I34" s="36">
        <v>0.5</v>
      </c>
      <c r="J34" s="36"/>
      <c r="K34" s="36"/>
      <c r="L34" s="36">
        <v>0.25</v>
      </c>
      <c r="M34" s="300" t="s">
        <v>17</v>
      </c>
      <c r="N34" s="300"/>
      <c r="O34" s="301" t="s">
        <v>18</v>
      </c>
      <c r="P34" s="301"/>
      <c r="Q34" s="301" t="s">
        <v>19</v>
      </c>
      <c r="R34" s="301"/>
      <c r="S34" s="306" t="s">
        <v>20</v>
      </c>
      <c r="T34" s="306"/>
    </row>
    <row r="35" spans="1:20" ht="12.75">
      <c r="A35" s="298"/>
      <c r="B35" s="298"/>
      <c r="C35" s="151"/>
      <c r="D35" s="297">
        <v>50</v>
      </c>
      <c r="E35" s="297"/>
      <c r="F35" s="35">
        <v>35</v>
      </c>
      <c r="G35" s="35">
        <v>26</v>
      </c>
      <c r="H35" s="35"/>
      <c r="I35" s="35">
        <v>22</v>
      </c>
      <c r="J35" s="35"/>
      <c r="K35" s="35"/>
      <c r="L35" s="35">
        <v>12</v>
      </c>
      <c r="M35" s="297">
        <v>8</v>
      </c>
      <c r="N35" s="297"/>
      <c r="O35" s="297">
        <v>6</v>
      </c>
      <c r="P35" s="297"/>
      <c r="Q35" s="297">
        <v>5</v>
      </c>
      <c r="R35" s="297"/>
      <c r="S35" s="297">
        <v>4</v>
      </c>
      <c r="T35" s="297"/>
    </row>
    <row r="36" spans="1:20" ht="12" customHeight="1">
      <c r="A36" s="302" t="s">
        <v>21</v>
      </c>
      <c r="B36" s="302"/>
      <c r="C36" s="185"/>
      <c r="D36" s="303" t="s">
        <v>76</v>
      </c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5"/>
    </row>
  </sheetData>
  <sheetProtection/>
  <mergeCells count="40">
    <mergeCell ref="I33:L33"/>
    <mergeCell ref="O35:P35"/>
    <mergeCell ref="M33:N33"/>
    <mergeCell ref="A36:B36"/>
    <mergeCell ref="D36:T36"/>
    <mergeCell ref="Q34:R34"/>
    <mergeCell ref="S34:T34"/>
    <mergeCell ref="D35:E35"/>
    <mergeCell ref="M35:N35"/>
    <mergeCell ref="S35:T35"/>
    <mergeCell ref="Q32:R32"/>
    <mergeCell ref="O34:P34"/>
    <mergeCell ref="D33:E33"/>
    <mergeCell ref="S33:T33"/>
    <mergeCell ref="A34:B35"/>
    <mergeCell ref="D34:E34"/>
    <mergeCell ref="Q35:R35"/>
    <mergeCell ref="M34:N34"/>
    <mergeCell ref="O33:P33"/>
    <mergeCell ref="Q33:R33"/>
    <mergeCell ref="Q4:Q5"/>
    <mergeCell ref="R4:R5"/>
    <mergeCell ref="A31:D31"/>
    <mergeCell ref="S31:T31"/>
    <mergeCell ref="A32:B33"/>
    <mergeCell ref="P4:P5"/>
    <mergeCell ref="S32:T32"/>
    <mergeCell ref="O4:O5"/>
    <mergeCell ref="O32:P32"/>
    <mergeCell ref="M32:N32"/>
    <mergeCell ref="D1:P1"/>
    <mergeCell ref="D2:P2"/>
    <mergeCell ref="A3:E3"/>
    <mergeCell ref="A4:A5"/>
    <mergeCell ref="B4:B5"/>
    <mergeCell ref="D32:E32"/>
    <mergeCell ref="I32:L32"/>
    <mergeCell ref="D4:D5"/>
    <mergeCell ref="E4:N4"/>
    <mergeCell ref="C4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3"/>
  <sheetViews>
    <sheetView showGridLines="0" tabSelected="1" zoomScalePageLayoutView="0" workbookViewId="0" topLeftCell="A19">
      <selection activeCell="V37" sqref="V37"/>
    </sheetView>
  </sheetViews>
  <sheetFormatPr defaultColWidth="9.00390625" defaultRowHeight="12.75"/>
  <cols>
    <col min="1" max="1" width="5.50390625" style="1" customWidth="1"/>
    <col min="2" max="2" width="19.50390625" style="1" bestFit="1" customWidth="1"/>
    <col min="3" max="3" width="11.625" style="1" customWidth="1"/>
    <col min="4" max="4" width="5.00390625" style="1" customWidth="1"/>
    <col min="5" max="13" width="4.50390625" style="1" customWidth="1"/>
    <col min="14" max="14" width="5.50390625" style="1" customWidth="1"/>
    <col min="15" max="18" width="4.50390625" style="1" customWidth="1"/>
    <col min="19" max="19" width="5.375" style="1" customWidth="1"/>
    <col min="20" max="20" width="5.50390625" style="1" customWidth="1"/>
    <col min="21" max="21" width="3.625" style="1" customWidth="1"/>
    <col min="22" max="16384" width="8.875" style="1" customWidth="1"/>
  </cols>
  <sheetData>
    <row r="1" spans="4:16" ht="33" customHeight="1">
      <c r="D1" s="322" t="s">
        <v>23</v>
      </c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</row>
    <row r="2" spans="4:20" ht="12.75" customHeight="1">
      <c r="D2" s="323" t="s">
        <v>39</v>
      </c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T2" s="2"/>
    </row>
    <row r="3" spans="1:20" ht="13.5" thickBot="1">
      <c r="A3" s="330" t="s">
        <v>26</v>
      </c>
      <c r="B3" s="330"/>
      <c r="C3" s="330"/>
      <c r="D3" s="330"/>
      <c r="E3" s="330"/>
      <c r="P3" s="3" t="s">
        <v>24</v>
      </c>
      <c r="Q3" s="3"/>
      <c r="R3" s="3"/>
      <c r="S3" s="3"/>
      <c r="T3" s="2"/>
    </row>
    <row r="4" spans="1:19" ht="23.25" customHeight="1" thickBot="1">
      <c r="A4" s="325" t="s">
        <v>0</v>
      </c>
      <c r="B4" s="331" t="s">
        <v>1</v>
      </c>
      <c r="C4" s="307" t="s">
        <v>227</v>
      </c>
      <c r="D4" s="307" t="s">
        <v>2</v>
      </c>
      <c r="E4" s="329" t="s">
        <v>3</v>
      </c>
      <c r="F4" s="309"/>
      <c r="G4" s="309"/>
      <c r="H4" s="309"/>
      <c r="I4" s="309"/>
      <c r="J4" s="309"/>
      <c r="K4" s="309"/>
      <c r="L4" s="309"/>
      <c r="M4" s="309"/>
      <c r="N4" s="310"/>
      <c r="O4" s="318" t="s">
        <v>4</v>
      </c>
      <c r="P4" s="320" t="s">
        <v>5</v>
      </c>
      <c r="Q4" s="311"/>
      <c r="R4" s="333"/>
      <c r="S4" s="2"/>
    </row>
    <row r="5" spans="1:19" ht="69.75" customHeight="1" thickBot="1">
      <c r="A5" s="326"/>
      <c r="B5" s="332"/>
      <c r="C5" s="308"/>
      <c r="D5" s="308"/>
      <c r="E5" s="55" t="s">
        <v>36</v>
      </c>
      <c r="F5" s="4" t="s">
        <v>37</v>
      </c>
      <c r="G5" s="4" t="s">
        <v>38</v>
      </c>
      <c r="H5" s="4" t="s">
        <v>178</v>
      </c>
      <c r="I5" s="4" t="s">
        <v>309</v>
      </c>
      <c r="J5" s="4"/>
      <c r="K5" s="4"/>
      <c r="L5" s="4"/>
      <c r="M5" s="4"/>
      <c r="N5" s="4" t="s">
        <v>181</v>
      </c>
      <c r="O5" s="319"/>
      <c r="P5" s="321"/>
      <c r="Q5" s="312"/>
      <c r="R5" s="334"/>
      <c r="S5" s="2"/>
    </row>
    <row r="6" spans="1:18" ht="12" customHeight="1">
      <c r="A6" s="42" t="s">
        <v>6</v>
      </c>
      <c r="B6" s="292" t="s">
        <v>33</v>
      </c>
      <c r="C6" s="191" t="s">
        <v>147</v>
      </c>
      <c r="D6" s="189"/>
      <c r="E6" s="45">
        <v>50</v>
      </c>
      <c r="F6" s="58">
        <v>50</v>
      </c>
      <c r="G6" s="41"/>
      <c r="H6" s="186">
        <v>35</v>
      </c>
      <c r="I6" s="44">
        <v>50</v>
      </c>
      <c r="J6" s="7"/>
      <c r="K6" s="7"/>
      <c r="L6" s="7"/>
      <c r="M6" s="46"/>
      <c r="N6" s="273">
        <v>58</v>
      </c>
      <c r="O6" s="274">
        <f>SUM(E6:N6)</f>
        <v>243</v>
      </c>
      <c r="P6" s="89">
        <f>COUNT(E6:N6)</f>
        <v>5</v>
      </c>
      <c r="Q6" s="20"/>
      <c r="R6" s="73"/>
    </row>
    <row r="7" spans="1:18" ht="12" customHeight="1">
      <c r="A7" s="42" t="s">
        <v>7</v>
      </c>
      <c r="B7" s="292" t="s">
        <v>30</v>
      </c>
      <c r="C7" s="191" t="s">
        <v>147</v>
      </c>
      <c r="D7" s="6"/>
      <c r="E7" s="12">
        <v>26</v>
      </c>
      <c r="F7" s="51">
        <v>35</v>
      </c>
      <c r="G7" s="51"/>
      <c r="H7" s="13">
        <v>14</v>
      </c>
      <c r="I7" s="13">
        <v>6</v>
      </c>
      <c r="J7" s="13"/>
      <c r="K7" s="13"/>
      <c r="L7" s="13"/>
      <c r="M7" s="187"/>
      <c r="N7" s="15">
        <v>41</v>
      </c>
      <c r="O7" s="60">
        <f aca="true" t="shared" si="0" ref="O7:O13">SUM(E7:N7)</f>
        <v>122</v>
      </c>
      <c r="P7" s="89">
        <f aca="true" t="shared" si="1" ref="P7:P13">COUNT(E7:N7)</f>
        <v>5</v>
      </c>
      <c r="Q7" s="16"/>
      <c r="R7" s="53"/>
    </row>
    <row r="8" spans="1:18" ht="12" customHeight="1">
      <c r="A8" s="42" t="s">
        <v>8</v>
      </c>
      <c r="B8" s="292" t="s">
        <v>32</v>
      </c>
      <c r="C8" s="190" t="s">
        <v>147</v>
      </c>
      <c r="D8" s="6"/>
      <c r="E8" s="12">
        <v>22</v>
      </c>
      <c r="F8" s="13">
        <v>12</v>
      </c>
      <c r="G8" s="13"/>
      <c r="H8" s="13">
        <v>22</v>
      </c>
      <c r="I8" s="13"/>
      <c r="J8" s="13"/>
      <c r="K8" s="13"/>
      <c r="L8" s="13"/>
      <c r="M8" s="13"/>
      <c r="N8" s="260">
        <v>26</v>
      </c>
      <c r="O8" s="60">
        <f t="shared" si="0"/>
        <v>82</v>
      </c>
      <c r="P8" s="89">
        <f t="shared" si="1"/>
        <v>4</v>
      </c>
      <c r="Q8" s="49"/>
      <c r="R8" s="53"/>
    </row>
    <row r="9" spans="1:18" ht="12" customHeight="1">
      <c r="A9" s="42" t="s">
        <v>25</v>
      </c>
      <c r="B9" s="258" t="s">
        <v>40</v>
      </c>
      <c r="C9" s="119" t="s">
        <v>147</v>
      </c>
      <c r="D9" s="21"/>
      <c r="E9" s="221">
        <v>12</v>
      </c>
      <c r="F9" s="13">
        <v>6</v>
      </c>
      <c r="G9" s="13"/>
      <c r="H9" s="17">
        <v>22</v>
      </c>
      <c r="I9" s="13"/>
      <c r="J9" s="13"/>
      <c r="K9" s="13"/>
      <c r="L9" s="13"/>
      <c r="M9" s="13"/>
      <c r="N9" s="260">
        <v>31</v>
      </c>
      <c r="O9" s="60">
        <f>SUM(E9:N9)</f>
        <v>71</v>
      </c>
      <c r="P9" s="89">
        <f>COUNT(E9:N9)</f>
        <v>4</v>
      </c>
      <c r="Q9" s="49"/>
      <c r="R9" s="259"/>
    </row>
    <row r="10" spans="1:18" ht="12.75">
      <c r="A10" s="42" t="s">
        <v>9</v>
      </c>
      <c r="B10" s="193" t="s">
        <v>185</v>
      </c>
      <c r="C10" s="190" t="s">
        <v>147</v>
      </c>
      <c r="D10" s="6"/>
      <c r="E10" s="12"/>
      <c r="F10" s="51"/>
      <c r="G10" s="51"/>
      <c r="H10" s="167">
        <v>50</v>
      </c>
      <c r="I10" s="13"/>
      <c r="J10" s="13"/>
      <c r="K10" s="13"/>
      <c r="L10" s="13"/>
      <c r="M10" s="13"/>
      <c r="N10" s="50"/>
      <c r="O10" s="60">
        <f t="shared" si="0"/>
        <v>50</v>
      </c>
      <c r="P10" s="89">
        <f t="shared" si="1"/>
        <v>1</v>
      </c>
      <c r="Q10" s="49"/>
      <c r="R10" s="53"/>
    </row>
    <row r="11" spans="1:18" ht="12" customHeight="1">
      <c r="A11" s="92" t="s">
        <v>10</v>
      </c>
      <c r="B11" s="159" t="s">
        <v>27</v>
      </c>
      <c r="C11" s="119" t="s">
        <v>146</v>
      </c>
      <c r="D11" s="21"/>
      <c r="E11" s="95">
        <v>12</v>
      </c>
      <c r="F11" s="13"/>
      <c r="G11" s="13"/>
      <c r="H11" s="13"/>
      <c r="I11" s="13">
        <v>22</v>
      </c>
      <c r="J11" s="13"/>
      <c r="K11" s="13"/>
      <c r="L11" s="13"/>
      <c r="M11" s="13"/>
      <c r="N11" s="260">
        <v>12</v>
      </c>
      <c r="O11" s="60">
        <f>SUM(E11:N11)</f>
        <v>46</v>
      </c>
      <c r="P11" s="9">
        <f>COUNT(E11:N11)</f>
        <v>3</v>
      </c>
      <c r="Q11" s="49"/>
      <c r="R11" s="259"/>
    </row>
    <row r="12" spans="1:18" ht="12" customHeight="1">
      <c r="A12" s="42" t="s">
        <v>316</v>
      </c>
      <c r="B12" s="256" t="s">
        <v>310</v>
      </c>
      <c r="C12" s="192" t="s">
        <v>146</v>
      </c>
      <c r="D12" s="61"/>
      <c r="E12" s="37"/>
      <c r="F12" s="205"/>
      <c r="G12" s="205"/>
      <c r="H12" s="257"/>
      <c r="I12" s="205">
        <v>35</v>
      </c>
      <c r="J12" s="205"/>
      <c r="K12" s="205"/>
      <c r="L12" s="205"/>
      <c r="M12" s="205"/>
      <c r="N12" s="37"/>
      <c r="O12" s="60">
        <f t="shared" si="0"/>
        <v>35</v>
      </c>
      <c r="P12" s="89">
        <f t="shared" si="1"/>
        <v>1</v>
      </c>
      <c r="Q12" s="38"/>
      <c r="R12" s="66"/>
    </row>
    <row r="13" spans="1:18" ht="13.5" thickBot="1">
      <c r="A13" s="206" t="s">
        <v>316</v>
      </c>
      <c r="B13" s="275" t="s">
        <v>34</v>
      </c>
      <c r="C13" s="196" t="s">
        <v>146</v>
      </c>
      <c r="D13" s="25"/>
      <c r="E13" s="276">
        <v>35</v>
      </c>
      <c r="F13" s="74"/>
      <c r="G13" s="277"/>
      <c r="H13" s="277"/>
      <c r="I13" s="277"/>
      <c r="J13" s="74"/>
      <c r="K13" s="74"/>
      <c r="L13" s="74"/>
      <c r="M13" s="74"/>
      <c r="N13" s="243"/>
      <c r="O13" s="142">
        <f t="shared" si="0"/>
        <v>35</v>
      </c>
      <c r="P13" s="253">
        <f t="shared" si="1"/>
        <v>1</v>
      </c>
      <c r="Q13" s="201"/>
      <c r="R13" s="244"/>
    </row>
    <row r="14" spans="1:18" ht="12" customHeight="1">
      <c r="A14" s="68" t="s">
        <v>53</v>
      </c>
      <c r="B14" s="22" t="s">
        <v>41</v>
      </c>
      <c r="C14" s="88" t="s">
        <v>146</v>
      </c>
      <c r="D14" s="18"/>
      <c r="E14" s="101">
        <v>6</v>
      </c>
      <c r="F14" s="19">
        <v>12</v>
      </c>
      <c r="G14" s="70"/>
      <c r="H14" s="162"/>
      <c r="I14" s="70">
        <v>12</v>
      </c>
      <c r="J14" s="19"/>
      <c r="K14" s="19"/>
      <c r="L14" s="19"/>
      <c r="M14" s="19"/>
      <c r="N14" s="95"/>
      <c r="O14" s="8">
        <f>SUM(E14:M14)</f>
        <v>30</v>
      </c>
      <c r="P14" s="89">
        <f>COUNT(E14:M14)</f>
        <v>3</v>
      </c>
      <c r="Q14" s="20"/>
      <c r="R14" s="73"/>
    </row>
    <row r="15" spans="1:18" ht="12" customHeight="1">
      <c r="A15" s="68" t="s">
        <v>312</v>
      </c>
      <c r="B15" s="22" t="s">
        <v>43</v>
      </c>
      <c r="C15" s="195" t="s">
        <v>146</v>
      </c>
      <c r="D15" s="18"/>
      <c r="E15" s="39"/>
      <c r="F15" s="13">
        <v>26</v>
      </c>
      <c r="G15" s="13"/>
      <c r="H15" s="13"/>
      <c r="I15" s="13"/>
      <c r="J15" s="13"/>
      <c r="K15" s="13"/>
      <c r="L15" s="13"/>
      <c r="M15" s="13"/>
      <c r="N15" s="105"/>
      <c r="O15" s="133">
        <f aca="true" t="shared" si="2" ref="O15:O28">SUM(E15:M15)</f>
        <v>26</v>
      </c>
      <c r="P15" s="89">
        <f aca="true" t="shared" si="3" ref="P15:P28">COUNT(E15:M15)</f>
        <v>1</v>
      </c>
      <c r="Q15" s="10"/>
      <c r="R15" s="203"/>
    </row>
    <row r="16" spans="1:18" ht="12" customHeight="1">
      <c r="A16" s="62" t="s">
        <v>312</v>
      </c>
      <c r="B16" s="63" t="s">
        <v>244</v>
      </c>
      <c r="C16" s="192" t="s">
        <v>146</v>
      </c>
      <c r="D16" s="61"/>
      <c r="E16" s="37"/>
      <c r="F16" s="205"/>
      <c r="G16" s="205"/>
      <c r="H16" s="205"/>
      <c r="I16" s="205">
        <v>26</v>
      </c>
      <c r="J16" s="205"/>
      <c r="K16" s="205"/>
      <c r="L16" s="205"/>
      <c r="M16" s="205"/>
      <c r="N16" s="37"/>
      <c r="O16" s="133">
        <f t="shared" si="2"/>
        <v>26</v>
      </c>
      <c r="P16" s="89">
        <f t="shared" si="3"/>
        <v>1</v>
      </c>
      <c r="Q16" s="38"/>
      <c r="R16" s="66"/>
    </row>
    <row r="17" spans="1:18" ht="12" customHeight="1">
      <c r="A17" s="42" t="s">
        <v>271</v>
      </c>
      <c r="B17" s="5" t="s">
        <v>45</v>
      </c>
      <c r="C17" s="119" t="s">
        <v>146</v>
      </c>
      <c r="D17" s="21"/>
      <c r="E17" s="17"/>
      <c r="F17" s="13">
        <v>12</v>
      </c>
      <c r="G17" s="167"/>
      <c r="H17" s="17"/>
      <c r="I17" s="13">
        <v>12</v>
      </c>
      <c r="J17" s="13"/>
      <c r="K17" s="13"/>
      <c r="L17" s="13"/>
      <c r="M17" s="13"/>
      <c r="N17" s="117"/>
      <c r="O17" s="136">
        <f>SUM(E17:M17)</f>
        <v>24</v>
      </c>
      <c r="P17" s="17">
        <f>COUNT(E17:M17)</f>
        <v>2</v>
      </c>
      <c r="Q17" s="10"/>
      <c r="R17" s="53"/>
    </row>
    <row r="18" spans="1:18" ht="12" customHeight="1">
      <c r="A18" s="68" t="s">
        <v>271</v>
      </c>
      <c r="B18" s="22" t="s">
        <v>29</v>
      </c>
      <c r="C18" s="195" t="s">
        <v>146</v>
      </c>
      <c r="D18" s="18"/>
      <c r="E18" s="69">
        <v>12</v>
      </c>
      <c r="F18" s="19"/>
      <c r="G18" s="70"/>
      <c r="H18" s="261"/>
      <c r="I18" s="250">
        <v>12</v>
      </c>
      <c r="J18" s="110"/>
      <c r="K18" s="262"/>
      <c r="L18" s="19"/>
      <c r="M18" s="19"/>
      <c r="N18" s="260"/>
      <c r="O18" s="8">
        <f>SUM(E18:M18)</f>
        <v>24</v>
      </c>
      <c r="P18" s="89">
        <f>COUNT(E18:M18)</f>
        <v>2</v>
      </c>
      <c r="Q18" s="20"/>
      <c r="R18" s="73"/>
    </row>
    <row r="19" spans="1:18" ht="12" customHeight="1">
      <c r="A19" s="92" t="s">
        <v>100</v>
      </c>
      <c r="B19" s="159" t="s">
        <v>44</v>
      </c>
      <c r="C19" s="119" t="s">
        <v>146</v>
      </c>
      <c r="D19" s="21"/>
      <c r="E19" s="221"/>
      <c r="F19" s="13">
        <v>22</v>
      </c>
      <c r="G19" s="13"/>
      <c r="H19" s="13"/>
      <c r="I19" s="13"/>
      <c r="J19" s="13"/>
      <c r="K19" s="13"/>
      <c r="L19" s="13"/>
      <c r="M19" s="13"/>
      <c r="N19" s="221"/>
      <c r="O19" s="217">
        <f t="shared" si="2"/>
        <v>22</v>
      </c>
      <c r="P19" s="17">
        <f t="shared" si="3"/>
        <v>1</v>
      </c>
      <c r="Q19" s="49"/>
      <c r="R19" s="259"/>
    </row>
    <row r="20" spans="1:18" ht="12" customHeight="1">
      <c r="A20" s="68" t="s">
        <v>305</v>
      </c>
      <c r="B20" s="22" t="s">
        <v>47</v>
      </c>
      <c r="C20" s="195" t="s">
        <v>146</v>
      </c>
      <c r="D20" s="18"/>
      <c r="E20" s="37"/>
      <c r="F20" s="19">
        <v>6</v>
      </c>
      <c r="G20" s="19"/>
      <c r="H20" s="89">
        <v>12</v>
      </c>
      <c r="I20" s="19"/>
      <c r="J20" s="19"/>
      <c r="K20" s="19"/>
      <c r="L20" s="19"/>
      <c r="M20" s="19"/>
      <c r="N20" s="37"/>
      <c r="O20" s="8">
        <f t="shared" si="2"/>
        <v>18</v>
      </c>
      <c r="P20" s="89">
        <f t="shared" si="3"/>
        <v>2</v>
      </c>
      <c r="Q20" s="38"/>
      <c r="R20" s="203"/>
    </row>
    <row r="21" spans="1:18" ht="12" customHeight="1">
      <c r="A21" s="42" t="s">
        <v>305</v>
      </c>
      <c r="B21" s="5" t="s">
        <v>28</v>
      </c>
      <c r="C21" s="190" t="s">
        <v>147</v>
      </c>
      <c r="D21" s="6"/>
      <c r="E21" s="188">
        <v>6</v>
      </c>
      <c r="F21" s="52"/>
      <c r="G21" s="13"/>
      <c r="H21" s="13">
        <v>12</v>
      </c>
      <c r="I21" s="13"/>
      <c r="J21" s="13"/>
      <c r="K21" s="13"/>
      <c r="L21" s="13"/>
      <c r="M21" s="13"/>
      <c r="N21" s="12"/>
      <c r="O21" s="8">
        <f t="shared" si="2"/>
        <v>18</v>
      </c>
      <c r="P21" s="17">
        <f t="shared" si="3"/>
        <v>2</v>
      </c>
      <c r="Q21" s="16"/>
      <c r="R21" s="53"/>
    </row>
    <row r="22" spans="1:18" ht="12" customHeight="1">
      <c r="A22" s="68" t="s">
        <v>305</v>
      </c>
      <c r="B22" s="5" t="s">
        <v>226</v>
      </c>
      <c r="C22" s="195" t="s">
        <v>147</v>
      </c>
      <c r="D22" s="18"/>
      <c r="E22" s="17"/>
      <c r="F22" s="13">
        <v>12</v>
      </c>
      <c r="G22" s="13"/>
      <c r="H22" s="17">
        <v>6</v>
      </c>
      <c r="I22" s="13"/>
      <c r="J22" s="13"/>
      <c r="K22" s="13"/>
      <c r="L22" s="13"/>
      <c r="M22" s="13"/>
      <c r="N22" s="260"/>
      <c r="O22" s="136">
        <f t="shared" si="2"/>
        <v>18</v>
      </c>
      <c r="P22" s="17">
        <f t="shared" si="3"/>
        <v>2</v>
      </c>
      <c r="Q22" s="10"/>
      <c r="R22" s="53"/>
    </row>
    <row r="23" spans="1:18" ht="12" customHeight="1">
      <c r="A23" s="42" t="s">
        <v>313</v>
      </c>
      <c r="B23" s="5" t="s">
        <v>31</v>
      </c>
      <c r="C23" s="190" t="s">
        <v>146</v>
      </c>
      <c r="D23" s="6"/>
      <c r="E23" s="57">
        <v>6</v>
      </c>
      <c r="F23" s="13"/>
      <c r="G23" s="48"/>
      <c r="H23" s="41"/>
      <c r="I23" s="48">
        <v>6</v>
      </c>
      <c r="J23" s="13"/>
      <c r="K23" s="13"/>
      <c r="L23" s="13"/>
      <c r="M23" s="13"/>
      <c r="N23" s="105"/>
      <c r="O23" s="8">
        <f>SUM(E23:M23)</f>
        <v>12</v>
      </c>
      <c r="P23" s="17">
        <f>COUNT(E23:M23)</f>
        <v>2</v>
      </c>
      <c r="Q23" s="20"/>
      <c r="R23" s="11"/>
    </row>
    <row r="24" spans="1:18" ht="12" customHeight="1">
      <c r="A24" s="68" t="s">
        <v>313</v>
      </c>
      <c r="B24" s="22" t="s">
        <v>311</v>
      </c>
      <c r="C24" s="195" t="s">
        <v>146</v>
      </c>
      <c r="D24" s="18"/>
      <c r="E24" s="204"/>
      <c r="F24" s="19"/>
      <c r="G24" s="70"/>
      <c r="H24" s="41"/>
      <c r="I24" s="48">
        <v>12</v>
      </c>
      <c r="J24" s="13"/>
      <c r="K24" s="13"/>
      <c r="L24" s="19"/>
      <c r="M24" s="19"/>
      <c r="N24" s="260"/>
      <c r="O24" s="8">
        <f t="shared" si="2"/>
        <v>12</v>
      </c>
      <c r="P24" s="89">
        <f t="shared" si="3"/>
        <v>1</v>
      </c>
      <c r="Q24" s="10"/>
      <c r="R24" s="263"/>
    </row>
    <row r="25" spans="1:18" ht="12" customHeight="1">
      <c r="A25" s="42" t="s">
        <v>313</v>
      </c>
      <c r="B25" s="200" t="s">
        <v>50</v>
      </c>
      <c r="C25" s="195" t="s">
        <v>147</v>
      </c>
      <c r="D25" s="21"/>
      <c r="E25" s="64"/>
      <c r="F25" s="65">
        <v>6</v>
      </c>
      <c r="G25" s="65"/>
      <c r="H25" s="65"/>
      <c r="I25" s="65">
        <v>6</v>
      </c>
      <c r="J25" s="65"/>
      <c r="K25" s="65"/>
      <c r="L25" s="110"/>
      <c r="M25" s="110"/>
      <c r="N25" s="47"/>
      <c r="O25" s="60">
        <f>SUM(E25:M25)</f>
        <v>12</v>
      </c>
      <c r="P25" s="37">
        <f>COUNT(E25:M25)</f>
        <v>2</v>
      </c>
      <c r="Q25" s="20"/>
      <c r="R25" s="66"/>
    </row>
    <row r="26" spans="1:18" ht="12" customHeight="1">
      <c r="A26" s="68" t="s">
        <v>313</v>
      </c>
      <c r="B26" s="5" t="s">
        <v>35</v>
      </c>
      <c r="C26" s="190" t="s">
        <v>147</v>
      </c>
      <c r="D26" s="6"/>
      <c r="E26" s="17">
        <v>12</v>
      </c>
      <c r="F26" s="13"/>
      <c r="G26" s="13"/>
      <c r="H26" s="40"/>
      <c r="I26" s="7"/>
      <c r="J26" s="7"/>
      <c r="K26" s="7"/>
      <c r="L26" s="47"/>
      <c r="M26" s="19"/>
      <c r="N26" s="260"/>
      <c r="O26" s="8">
        <f t="shared" si="2"/>
        <v>12</v>
      </c>
      <c r="P26" s="17">
        <f t="shared" si="3"/>
        <v>1</v>
      </c>
      <c r="Q26" s="10"/>
      <c r="R26" s="11"/>
    </row>
    <row r="27" spans="1:18" ht="12" customHeight="1">
      <c r="A27" s="42" t="s">
        <v>313</v>
      </c>
      <c r="B27" s="22" t="s">
        <v>209</v>
      </c>
      <c r="C27" s="195" t="s">
        <v>147</v>
      </c>
      <c r="D27" s="18"/>
      <c r="E27" s="39"/>
      <c r="F27" s="13"/>
      <c r="G27" s="13"/>
      <c r="H27" s="13">
        <v>6</v>
      </c>
      <c r="I27" s="13">
        <v>6</v>
      </c>
      <c r="J27" s="13"/>
      <c r="K27" s="13"/>
      <c r="L27" s="13"/>
      <c r="M27" s="13"/>
      <c r="N27" s="50"/>
      <c r="O27" s="133">
        <f t="shared" si="2"/>
        <v>12</v>
      </c>
      <c r="P27" s="17">
        <f t="shared" si="3"/>
        <v>2</v>
      </c>
      <c r="Q27" s="20"/>
      <c r="R27" s="11"/>
    </row>
    <row r="28" spans="1:18" ht="12" customHeight="1">
      <c r="A28" s="42" t="s">
        <v>314</v>
      </c>
      <c r="B28" s="5" t="s">
        <v>46</v>
      </c>
      <c r="C28" s="195" t="s">
        <v>146</v>
      </c>
      <c r="D28" s="18"/>
      <c r="E28" s="17"/>
      <c r="F28" s="13">
        <v>8</v>
      </c>
      <c r="G28" s="13"/>
      <c r="H28" s="17"/>
      <c r="I28" s="13"/>
      <c r="J28" s="13"/>
      <c r="K28" s="13"/>
      <c r="L28" s="13"/>
      <c r="M28" s="13"/>
      <c r="N28" s="260"/>
      <c r="O28" s="217">
        <f t="shared" si="2"/>
        <v>8</v>
      </c>
      <c r="P28" s="17">
        <f t="shared" si="3"/>
        <v>1</v>
      </c>
      <c r="Q28" s="10"/>
      <c r="R28" s="53"/>
    </row>
    <row r="29" spans="1:18" ht="12" customHeight="1">
      <c r="A29" s="42" t="s">
        <v>315</v>
      </c>
      <c r="B29" s="5" t="s">
        <v>224</v>
      </c>
      <c r="C29" s="195" t="s">
        <v>147</v>
      </c>
      <c r="D29" s="18"/>
      <c r="E29" s="17"/>
      <c r="F29" s="13"/>
      <c r="G29" s="13"/>
      <c r="H29" s="17">
        <v>6</v>
      </c>
      <c r="I29" s="13"/>
      <c r="J29" s="13"/>
      <c r="K29" s="13"/>
      <c r="L29" s="13"/>
      <c r="M29" s="13"/>
      <c r="N29" s="260"/>
      <c r="O29" s="136">
        <f aca="true" t="shared" si="4" ref="O29:O37">SUM(E29:M29)</f>
        <v>6</v>
      </c>
      <c r="P29" s="17">
        <f aca="true" t="shared" si="5" ref="P29:P37">COUNT(E29:M29)</f>
        <v>1</v>
      </c>
      <c r="Q29" s="38"/>
      <c r="R29" s="53"/>
    </row>
    <row r="30" spans="1:18" ht="12" customHeight="1">
      <c r="A30" s="42" t="s">
        <v>315</v>
      </c>
      <c r="B30" s="5" t="s">
        <v>225</v>
      </c>
      <c r="C30" s="190" t="s">
        <v>147</v>
      </c>
      <c r="D30" s="6"/>
      <c r="E30" s="188"/>
      <c r="F30" s="52"/>
      <c r="G30" s="13"/>
      <c r="H30" s="13">
        <v>6</v>
      </c>
      <c r="I30" s="13"/>
      <c r="J30" s="13"/>
      <c r="K30" s="13"/>
      <c r="L30" s="13"/>
      <c r="M30" s="13"/>
      <c r="N30" s="260"/>
      <c r="O30" s="8">
        <f t="shared" si="4"/>
        <v>6</v>
      </c>
      <c r="P30" s="17">
        <f t="shared" si="5"/>
        <v>1</v>
      </c>
      <c r="Q30" s="16"/>
      <c r="R30" s="66"/>
    </row>
    <row r="31" spans="1:18" ht="12" customHeight="1">
      <c r="A31" s="42" t="s">
        <v>315</v>
      </c>
      <c r="B31" s="22" t="s">
        <v>191</v>
      </c>
      <c r="C31" s="195" t="s">
        <v>147</v>
      </c>
      <c r="D31" s="18"/>
      <c r="E31" s="204"/>
      <c r="F31" s="13"/>
      <c r="G31" s="48"/>
      <c r="H31" s="48">
        <v>6</v>
      </c>
      <c r="I31" s="41"/>
      <c r="J31" s="13"/>
      <c r="K31" s="13"/>
      <c r="L31" s="13"/>
      <c r="M31" s="13"/>
      <c r="N31" s="37"/>
      <c r="O31" s="8">
        <f t="shared" si="4"/>
        <v>6</v>
      </c>
      <c r="P31" s="17">
        <f t="shared" si="5"/>
        <v>1</v>
      </c>
      <c r="Q31" s="20"/>
      <c r="R31" s="11"/>
    </row>
    <row r="32" spans="1:18" ht="12" customHeight="1">
      <c r="A32" s="42" t="s">
        <v>315</v>
      </c>
      <c r="B32" s="22" t="s">
        <v>42</v>
      </c>
      <c r="C32" s="195" t="s">
        <v>147</v>
      </c>
      <c r="D32" s="18"/>
      <c r="E32" s="39">
        <v>6</v>
      </c>
      <c r="F32" s="13"/>
      <c r="G32" s="13"/>
      <c r="H32" s="13"/>
      <c r="I32" s="13"/>
      <c r="J32" s="13"/>
      <c r="K32" s="13"/>
      <c r="L32" s="13"/>
      <c r="M32" s="13"/>
      <c r="N32" s="50"/>
      <c r="O32" s="133">
        <f t="shared" si="4"/>
        <v>6</v>
      </c>
      <c r="P32" s="17">
        <f t="shared" si="5"/>
        <v>1</v>
      </c>
      <c r="Q32" s="20"/>
      <c r="R32" s="11"/>
    </row>
    <row r="33" spans="1:18" ht="12" customHeight="1">
      <c r="A33" s="42" t="s">
        <v>315</v>
      </c>
      <c r="B33" s="22" t="s">
        <v>206</v>
      </c>
      <c r="C33" s="195" t="s">
        <v>146</v>
      </c>
      <c r="D33" s="18"/>
      <c r="E33" s="39"/>
      <c r="F33" s="13"/>
      <c r="G33" s="13"/>
      <c r="H33" s="13">
        <v>6</v>
      </c>
      <c r="I33" s="13"/>
      <c r="J33" s="13"/>
      <c r="K33" s="13"/>
      <c r="L33" s="13"/>
      <c r="M33" s="13"/>
      <c r="N33" s="50"/>
      <c r="O33" s="133">
        <f t="shared" si="4"/>
        <v>6</v>
      </c>
      <c r="P33" s="17">
        <f t="shared" si="5"/>
        <v>1</v>
      </c>
      <c r="Q33" s="20"/>
      <c r="R33" s="11"/>
    </row>
    <row r="34" spans="1:18" ht="12" customHeight="1">
      <c r="A34" s="42" t="s">
        <v>315</v>
      </c>
      <c r="B34" s="22" t="s">
        <v>49</v>
      </c>
      <c r="C34" s="195" t="s">
        <v>146</v>
      </c>
      <c r="D34" s="61"/>
      <c r="E34" s="39"/>
      <c r="F34" s="13">
        <v>6</v>
      </c>
      <c r="G34" s="13"/>
      <c r="H34" s="13"/>
      <c r="I34" s="13"/>
      <c r="J34" s="13"/>
      <c r="K34" s="13"/>
      <c r="L34" s="13"/>
      <c r="M34" s="13"/>
      <c r="N34" s="50"/>
      <c r="O34" s="133">
        <f t="shared" si="4"/>
        <v>6</v>
      </c>
      <c r="P34" s="17">
        <f t="shared" si="5"/>
        <v>1</v>
      </c>
      <c r="Q34" s="20"/>
      <c r="R34" s="11"/>
    </row>
    <row r="35" spans="1:18" ht="12" customHeight="1">
      <c r="A35" s="42" t="s">
        <v>315</v>
      </c>
      <c r="B35" s="5" t="s">
        <v>48</v>
      </c>
      <c r="C35" s="195" t="s">
        <v>146</v>
      </c>
      <c r="D35" s="21"/>
      <c r="E35" s="14"/>
      <c r="F35" s="67">
        <v>6</v>
      </c>
      <c r="G35" s="67"/>
      <c r="H35" s="67"/>
      <c r="I35" s="67"/>
      <c r="J35" s="67"/>
      <c r="K35" s="67"/>
      <c r="L35" s="67"/>
      <c r="M35" s="67"/>
      <c r="N35" s="15"/>
      <c r="O35" s="133">
        <f t="shared" si="4"/>
        <v>6</v>
      </c>
      <c r="P35" s="17">
        <f t="shared" si="5"/>
        <v>1</v>
      </c>
      <c r="Q35" s="16"/>
      <c r="R35" s="53"/>
    </row>
    <row r="36" spans="1:18" ht="12" customHeight="1">
      <c r="A36" s="42" t="s">
        <v>315</v>
      </c>
      <c r="B36" s="194" t="s">
        <v>164</v>
      </c>
      <c r="C36" s="190" t="s">
        <v>146</v>
      </c>
      <c r="D36" s="6"/>
      <c r="E36" s="12"/>
      <c r="F36" s="51"/>
      <c r="G36" s="51"/>
      <c r="H36" s="13"/>
      <c r="I36" s="13">
        <v>6</v>
      </c>
      <c r="J36" s="13"/>
      <c r="K36" s="13"/>
      <c r="L36" s="13"/>
      <c r="M36" s="13"/>
      <c r="N36" s="50"/>
      <c r="O36" s="136">
        <f t="shared" si="4"/>
        <v>6</v>
      </c>
      <c r="P36" s="17">
        <f t="shared" si="5"/>
        <v>1</v>
      </c>
      <c r="Q36" s="59"/>
      <c r="R36" s="53"/>
    </row>
    <row r="37" spans="1:18" ht="12" customHeight="1" thickBot="1">
      <c r="A37" s="42" t="s">
        <v>315</v>
      </c>
      <c r="B37" s="24" t="s">
        <v>193</v>
      </c>
      <c r="C37" s="196" t="s">
        <v>146</v>
      </c>
      <c r="D37" s="25"/>
      <c r="E37" s="26"/>
      <c r="F37" s="27"/>
      <c r="G37" s="27"/>
      <c r="H37" s="27"/>
      <c r="I37" s="27">
        <v>6</v>
      </c>
      <c r="J37" s="27"/>
      <c r="K37" s="27"/>
      <c r="L37" s="27"/>
      <c r="M37" s="27"/>
      <c r="N37" s="271"/>
      <c r="O37" s="272">
        <f t="shared" si="4"/>
        <v>6</v>
      </c>
      <c r="P37" s="26">
        <f t="shared" si="5"/>
        <v>1</v>
      </c>
      <c r="Q37" s="30"/>
      <c r="R37" s="54"/>
    </row>
    <row r="38" spans="1:20" ht="12" customHeight="1">
      <c r="A38" s="317" t="s">
        <v>11</v>
      </c>
      <c r="B38" s="317"/>
      <c r="C38" s="317"/>
      <c r="D38" s="317"/>
      <c r="E38" s="31">
        <f>COUNT(E6:E37)</f>
        <v>12</v>
      </c>
      <c r="F38" s="31">
        <f>COUNT(F6:F37)</f>
        <v>14</v>
      </c>
      <c r="G38" s="31">
        <f>COUNT(G6:G37)</f>
        <v>0</v>
      </c>
      <c r="H38" s="31">
        <f>COUNT(H6:H37)</f>
        <v>13</v>
      </c>
      <c r="I38" s="31">
        <f>COUNT(I6:I37)</f>
        <v>14</v>
      </c>
      <c r="J38" s="31">
        <f>COUNT(J6:J37)</f>
        <v>0</v>
      </c>
      <c r="K38" s="31">
        <f>COUNT(K6:K37)</f>
        <v>0</v>
      </c>
      <c r="L38" s="31">
        <f>COUNT(L6:L37)</f>
        <v>0</v>
      </c>
      <c r="M38" s="31">
        <f>COUNT(M6:M37)</f>
        <v>0</v>
      </c>
      <c r="N38" s="31">
        <f>COUNT(N6:N37)</f>
        <v>5</v>
      </c>
      <c r="O38" s="31"/>
      <c r="P38" s="31"/>
      <c r="Q38" s="32"/>
      <c r="R38" s="33"/>
      <c r="S38" s="315"/>
      <c r="T38" s="316"/>
    </row>
    <row r="39" spans="1:20" ht="12" customHeight="1">
      <c r="A39" s="298" t="s">
        <v>12</v>
      </c>
      <c r="B39" s="298"/>
      <c r="C39" s="151"/>
      <c r="D39" s="299" t="s">
        <v>13</v>
      </c>
      <c r="E39" s="299"/>
      <c r="F39" s="34" t="s">
        <v>14</v>
      </c>
      <c r="G39" s="34" t="s">
        <v>15</v>
      </c>
      <c r="H39" s="34"/>
      <c r="I39" s="300">
        <v>0.5</v>
      </c>
      <c r="J39" s="300"/>
      <c r="K39" s="300"/>
      <c r="L39" s="300"/>
      <c r="M39" s="300">
        <v>0.25</v>
      </c>
      <c r="N39" s="300"/>
      <c r="O39" s="300">
        <v>0.125</v>
      </c>
      <c r="P39" s="300"/>
      <c r="Q39" s="299">
        <v>0.0625</v>
      </c>
      <c r="R39" s="299"/>
      <c r="S39" s="299">
        <v>0.03125</v>
      </c>
      <c r="T39" s="299"/>
    </row>
    <row r="40" spans="1:20" ht="12" customHeight="1">
      <c r="A40" s="298"/>
      <c r="B40" s="298"/>
      <c r="C40" s="151"/>
      <c r="D40" s="297">
        <v>50</v>
      </c>
      <c r="E40" s="297"/>
      <c r="F40" s="35">
        <v>35</v>
      </c>
      <c r="G40" s="35">
        <v>26</v>
      </c>
      <c r="H40" s="35"/>
      <c r="I40" s="297">
        <v>22</v>
      </c>
      <c r="J40" s="297"/>
      <c r="K40" s="297"/>
      <c r="L40" s="297"/>
      <c r="M40" s="297">
        <v>12</v>
      </c>
      <c r="N40" s="297"/>
      <c r="O40" s="297">
        <v>6</v>
      </c>
      <c r="P40" s="297"/>
      <c r="Q40" s="297">
        <v>4</v>
      </c>
      <c r="R40" s="297"/>
      <c r="S40" s="297">
        <v>2</v>
      </c>
      <c r="T40" s="297"/>
    </row>
    <row r="41" spans="1:20" ht="12" customHeight="1">
      <c r="A41" s="298" t="s">
        <v>16</v>
      </c>
      <c r="B41" s="298"/>
      <c r="C41" s="151"/>
      <c r="D41" s="299" t="s">
        <v>13</v>
      </c>
      <c r="E41" s="299"/>
      <c r="F41" s="34" t="s">
        <v>14</v>
      </c>
      <c r="G41" s="34" t="s">
        <v>15</v>
      </c>
      <c r="H41" s="34"/>
      <c r="I41" s="36">
        <v>0.5</v>
      </c>
      <c r="J41" s="36"/>
      <c r="K41" s="36"/>
      <c r="L41" s="36">
        <v>0.25</v>
      </c>
      <c r="M41" s="300" t="s">
        <v>17</v>
      </c>
      <c r="N41" s="300"/>
      <c r="O41" s="301" t="s">
        <v>18</v>
      </c>
      <c r="P41" s="301"/>
      <c r="Q41" s="301" t="s">
        <v>19</v>
      </c>
      <c r="R41" s="301"/>
      <c r="S41" s="306" t="s">
        <v>20</v>
      </c>
      <c r="T41" s="306"/>
    </row>
    <row r="42" spans="1:20" ht="12.75">
      <c r="A42" s="298"/>
      <c r="B42" s="298"/>
      <c r="C42" s="151"/>
      <c r="D42" s="297">
        <v>50</v>
      </c>
      <c r="E42" s="297"/>
      <c r="F42" s="35">
        <v>35</v>
      </c>
      <c r="G42" s="35">
        <v>26</v>
      </c>
      <c r="H42" s="35"/>
      <c r="I42" s="35">
        <v>22</v>
      </c>
      <c r="J42" s="35"/>
      <c r="K42" s="35"/>
      <c r="L42" s="35">
        <v>12</v>
      </c>
      <c r="M42" s="297">
        <v>8</v>
      </c>
      <c r="N42" s="297"/>
      <c r="O42" s="297">
        <v>6</v>
      </c>
      <c r="P42" s="297"/>
      <c r="Q42" s="297">
        <v>5</v>
      </c>
      <c r="R42" s="297"/>
      <c r="S42" s="297">
        <v>4</v>
      </c>
      <c r="T42" s="297"/>
    </row>
    <row r="43" spans="1:20" ht="12" customHeight="1">
      <c r="A43" s="302" t="s">
        <v>21</v>
      </c>
      <c r="B43" s="302"/>
      <c r="C43" s="184"/>
      <c r="D43" s="298" t="s">
        <v>22</v>
      </c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</row>
  </sheetData>
  <sheetProtection/>
  <mergeCells count="40">
    <mergeCell ref="I40:L40"/>
    <mergeCell ref="O42:P42"/>
    <mergeCell ref="M40:N40"/>
    <mergeCell ref="A43:B43"/>
    <mergeCell ref="D43:T43"/>
    <mergeCell ref="Q41:R41"/>
    <mergeCell ref="S41:T41"/>
    <mergeCell ref="D42:E42"/>
    <mergeCell ref="M42:N42"/>
    <mergeCell ref="S42:T42"/>
    <mergeCell ref="Q39:R39"/>
    <mergeCell ref="O41:P41"/>
    <mergeCell ref="D40:E40"/>
    <mergeCell ref="S40:T40"/>
    <mergeCell ref="A41:B42"/>
    <mergeCell ref="D41:E41"/>
    <mergeCell ref="Q42:R42"/>
    <mergeCell ref="M41:N41"/>
    <mergeCell ref="O40:P40"/>
    <mergeCell ref="Q40:R40"/>
    <mergeCell ref="Q4:Q5"/>
    <mergeCell ref="R4:R5"/>
    <mergeCell ref="A38:D38"/>
    <mergeCell ref="S38:T38"/>
    <mergeCell ref="A39:B40"/>
    <mergeCell ref="P4:P5"/>
    <mergeCell ref="S39:T39"/>
    <mergeCell ref="O4:O5"/>
    <mergeCell ref="O39:P39"/>
    <mergeCell ref="M39:N39"/>
    <mergeCell ref="D1:P1"/>
    <mergeCell ref="D2:P2"/>
    <mergeCell ref="A3:E3"/>
    <mergeCell ref="A4:A5"/>
    <mergeCell ref="B4:B5"/>
    <mergeCell ref="D39:E39"/>
    <mergeCell ref="I39:L39"/>
    <mergeCell ref="D4:D5"/>
    <mergeCell ref="E4:N4"/>
    <mergeCell ref="C4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0"/>
  <sheetViews>
    <sheetView zoomScalePageLayoutView="0" workbookViewId="0" topLeftCell="A1">
      <selection activeCell="Q21" sqref="Q21"/>
    </sheetView>
  </sheetViews>
  <sheetFormatPr defaultColWidth="9.00390625" defaultRowHeight="12.75"/>
  <cols>
    <col min="1" max="1" width="5.50390625" style="1" customWidth="1"/>
    <col min="2" max="2" width="18.50390625" style="1" bestFit="1" customWidth="1"/>
    <col min="3" max="3" width="7.75390625" style="1" bestFit="1" customWidth="1"/>
    <col min="4" max="4" width="5.00390625" style="1" customWidth="1"/>
    <col min="5" max="11" width="6.375" style="1" customWidth="1"/>
    <col min="12" max="12" width="7.00390625" style="1" customWidth="1"/>
    <col min="13" max="13" width="2.875" style="1" customWidth="1"/>
    <col min="14" max="14" width="4.625" style="1" customWidth="1"/>
    <col min="15" max="15" width="8.00390625" style="1" customWidth="1"/>
    <col min="16" max="16384" width="8.875" style="1" customWidth="1"/>
  </cols>
  <sheetData>
    <row r="1" spans="2:15" ht="33" customHeight="1">
      <c r="B1" s="322" t="s">
        <v>23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</row>
    <row r="2" spans="4:15" ht="12.75">
      <c r="D2" s="323" t="s">
        <v>39</v>
      </c>
      <c r="E2" s="323"/>
      <c r="F2" s="323"/>
      <c r="G2" s="323"/>
      <c r="H2" s="323"/>
      <c r="I2" s="323"/>
      <c r="J2" s="323"/>
      <c r="K2" s="323"/>
      <c r="O2" s="2"/>
    </row>
    <row r="3" spans="1:15" ht="13.5" thickBot="1">
      <c r="A3" s="348" t="s">
        <v>117</v>
      </c>
      <c r="B3" s="348"/>
      <c r="C3" s="348"/>
      <c r="D3" s="348"/>
      <c r="E3" s="348"/>
      <c r="J3" s="349" t="s">
        <v>24</v>
      </c>
      <c r="K3" s="349"/>
      <c r="L3" s="349"/>
      <c r="M3" s="349"/>
      <c r="O3" s="2"/>
    </row>
    <row r="4" spans="1:15" ht="22.5" customHeight="1">
      <c r="A4" s="350" t="s">
        <v>0</v>
      </c>
      <c r="B4" s="351" t="s">
        <v>1</v>
      </c>
      <c r="C4" s="352" t="s">
        <v>145</v>
      </c>
      <c r="D4" s="352" t="s">
        <v>2</v>
      </c>
      <c r="E4" s="124" t="s">
        <v>3</v>
      </c>
      <c r="F4" s="125"/>
      <c r="G4" s="125"/>
      <c r="H4" s="125"/>
      <c r="I4" s="125"/>
      <c r="J4" s="125"/>
      <c r="K4" s="126"/>
      <c r="L4" s="353" t="s">
        <v>4</v>
      </c>
      <c r="M4" s="355" t="s">
        <v>5</v>
      </c>
      <c r="N4" s="311" t="s">
        <v>118</v>
      </c>
      <c r="O4" s="341" t="s">
        <v>119</v>
      </c>
    </row>
    <row r="5" spans="1:15" ht="69" customHeight="1" thickBot="1">
      <c r="A5" s="350"/>
      <c r="B5" s="351"/>
      <c r="C5" s="352"/>
      <c r="D5" s="352"/>
      <c r="E5" s="123" t="s">
        <v>120</v>
      </c>
      <c r="F5" s="123" t="s">
        <v>121</v>
      </c>
      <c r="G5" s="123" t="s">
        <v>166</v>
      </c>
      <c r="H5" s="123" t="s">
        <v>168</v>
      </c>
      <c r="I5" s="123" t="s">
        <v>179</v>
      </c>
      <c r="J5" s="123" t="s">
        <v>122</v>
      </c>
      <c r="K5" s="127" t="s">
        <v>123</v>
      </c>
      <c r="L5" s="354"/>
      <c r="M5" s="326"/>
      <c r="N5" s="312"/>
      <c r="O5" s="342"/>
    </row>
    <row r="6" spans="1:16" ht="12" customHeight="1">
      <c r="A6" s="128" t="s">
        <v>6</v>
      </c>
      <c r="B6" s="293" t="s">
        <v>84</v>
      </c>
      <c r="C6" s="129" t="s">
        <v>147</v>
      </c>
      <c r="D6" s="130"/>
      <c r="E6" s="35"/>
      <c r="F6" s="84">
        <v>15</v>
      </c>
      <c r="G6" s="84">
        <v>6</v>
      </c>
      <c r="H6" s="153">
        <v>29</v>
      </c>
      <c r="I6" s="84">
        <v>21.5</v>
      </c>
      <c r="J6" s="84">
        <v>21.5</v>
      </c>
      <c r="K6" s="163">
        <v>40</v>
      </c>
      <c r="L6" s="230">
        <f aca="true" t="shared" si="0" ref="L6:L14">SUM(E6:K6)</f>
        <v>133</v>
      </c>
      <c r="M6" s="136">
        <f aca="true" t="shared" si="1" ref="M6:M14">COUNT(E6:K6)</f>
        <v>6</v>
      </c>
      <c r="N6" s="227">
        <f>J6+I6+H6+F6</f>
        <v>87</v>
      </c>
      <c r="O6" s="289">
        <f aca="true" t="shared" si="2" ref="O6:O11">K6+N6</f>
        <v>127</v>
      </c>
      <c r="P6" s="1">
        <v>1</v>
      </c>
    </row>
    <row r="7" spans="1:16" ht="12" customHeight="1">
      <c r="A7" s="128" t="s">
        <v>6</v>
      </c>
      <c r="B7" s="293" t="s">
        <v>83</v>
      </c>
      <c r="C7" s="129" t="s">
        <v>147</v>
      </c>
      <c r="D7" s="130">
        <v>1969</v>
      </c>
      <c r="E7" s="84"/>
      <c r="F7" s="84">
        <v>15</v>
      </c>
      <c r="G7" s="84"/>
      <c r="H7" s="153">
        <v>29</v>
      </c>
      <c r="I7" s="84">
        <v>21.5</v>
      </c>
      <c r="J7" s="84">
        <v>21.5</v>
      </c>
      <c r="K7" s="163">
        <v>40</v>
      </c>
      <c r="L7" s="230">
        <f t="shared" si="0"/>
        <v>127</v>
      </c>
      <c r="M7" s="136">
        <f t="shared" si="1"/>
        <v>5</v>
      </c>
      <c r="N7" s="227">
        <f>J7+I7+H7+F7</f>
        <v>87</v>
      </c>
      <c r="O7" s="289">
        <f t="shared" si="2"/>
        <v>127</v>
      </c>
      <c r="P7" s="1">
        <v>1</v>
      </c>
    </row>
    <row r="8" spans="1:16" ht="12" customHeight="1">
      <c r="A8" s="128" t="s">
        <v>7</v>
      </c>
      <c r="B8" s="293" t="s">
        <v>79</v>
      </c>
      <c r="C8" s="129" t="s">
        <v>146</v>
      </c>
      <c r="D8" s="130">
        <v>1969</v>
      </c>
      <c r="E8" s="135"/>
      <c r="F8" s="135">
        <v>21.5</v>
      </c>
      <c r="G8" s="135">
        <v>17.5</v>
      </c>
      <c r="H8" s="135">
        <v>21.5</v>
      </c>
      <c r="I8" s="131"/>
      <c r="J8" s="84"/>
      <c r="K8" s="132">
        <v>17.5</v>
      </c>
      <c r="L8" s="230">
        <f t="shared" si="0"/>
        <v>78</v>
      </c>
      <c r="M8" s="133">
        <f t="shared" si="1"/>
        <v>4</v>
      </c>
      <c r="N8" s="227">
        <f>SUM(E8:K8)</f>
        <v>78</v>
      </c>
      <c r="O8" s="278">
        <f t="shared" si="2"/>
        <v>95.5</v>
      </c>
      <c r="P8" s="1">
        <v>2</v>
      </c>
    </row>
    <row r="9" spans="1:16" ht="12" customHeight="1">
      <c r="A9" s="128" t="s">
        <v>8</v>
      </c>
      <c r="B9" s="294" t="s">
        <v>108</v>
      </c>
      <c r="C9" s="129" t="s">
        <v>147</v>
      </c>
      <c r="D9" s="130">
        <v>1964</v>
      </c>
      <c r="E9" s="84"/>
      <c r="F9" s="84">
        <v>17</v>
      </c>
      <c r="G9" s="84"/>
      <c r="H9" s="84">
        <v>17</v>
      </c>
      <c r="I9" s="153">
        <v>29</v>
      </c>
      <c r="J9" s="153">
        <v>29</v>
      </c>
      <c r="K9" s="163"/>
      <c r="L9" s="230">
        <f t="shared" si="0"/>
        <v>92</v>
      </c>
      <c r="M9" s="136">
        <f t="shared" si="1"/>
        <v>4</v>
      </c>
      <c r="N9" s="227">
        <f>J9+I9+H9+F9</f>
        <v>92</v>
      </c>
      <c r="O9" s="278">
        <f t="shared" si="2"/>
        <v>92</v>
      </c>
      <c r="P9" s="1">
        <v>2</v>
      </c>
    </row>
    <row r="10" spans="1:16" ht="12" customHeight="1">
      <c r="A10" s="128" t="s">
        <v>319</v>
      </c>
      <c r="B10" s="293" t="s">
        <v>96</v>
      </c>
      <c r="C10" s="129" t="s">
        <v>147</v>
      </c>
      <c r="D10" s="130">
        <v>1970</v>
      </c>
      <c r="E10" s="84"/>
      <c r="F10" s="84">
        <v>9</v>
      </c>
      <c r="G10" s="153">
        <v>25</v>
      </c>
      <c r="H10" s="84"/>
      <c r="I10" s="84">
        <v>15</v>
      </c>
      <c r="J10" s="84">
        <v>9</v>
      </c>
      <c r="K10" s="132">
        <v>15</v>
      </c>
      <c r="L10" s="230">
        <f t="shared" si="0"/>
        <v>73</v>
      </c>
      <c r="M10" s="136">
        <f t="shared" si="1"/>
        <v>5</v>
      </c>
      <c r="N10" s="227">
        <f>J10+I10+G10+F10</f>
        <v>58</v>
      </c>
      <c r="O10" s="278">
        <f t="shared" si="2"/>
        <v>73</v>
      </c>
      <c r="P10" s="1">
        <v>3</v>
      </c>
    </row>
    <row r="11" spans="1:16" ht="12" customHeight="1">
      <c r="A11" s="128" t="s">
        <v>319</v>
      </c>
      <c r="B11" s="293" t="s">
        <v>85</v>
      </c>
      <c r="C11" s="129" t="s">
        <v>147</v>
      </c>
      <c r="D11" s="130">
        <v>1968</v>
      </c>
      <c r="E11" s="84"/>
      <c r="F11" s="84">
        <v>9</v>
      </c>
      <c r="G11" s="153">
        <v>25</v>
      </c>
      <c r="H11" s="84"/>
      <c r="I11" s="84">
        <v>15</v>
      </c>
      <c r="J11" s="84">
        <v>9</v>
      </c>
      <c r="K11" s="132">
        <v>15</v>
      </c>
      <c r="L11" s="230">
        <f t="shared" si="0"/>
        <v>73</v>
      </c>
      <c r="M11" s="136">
        <f t="shared" si="1"/>
        <v>5</v>
      </c>
      <c r="N11" s="227">
        <f>J11+I11+G11+F11</f>
        <v>58</v>
      </c>
      <c r="O11" s="278">
        <f t="shared" si="2"/>
        <v>73</v>
      </c>
      <c r="P11" s="1">
        <v>3</v>
      </c>
    </row>
    <row r="12" spans="1:15" ht="12" customHeight="1">
      <c r="A12" s="128" t="s">
        <v>10</v>
      </c>
      <c r="B12" s="224" t="s">
        <v>80</v>
      </c>
      <c r="C12" s="129" t="s">
        <v>147</v>
      </c>
      <c r="D12" s="130">
        <v>1969</v>
      </c>
      <c r="E12" s="84"/>
      <c r="F12" s="84">
        <v>9</v>
      </c>
      <c r="G12" s="84"/>
      <c r="H12" s="84"/>
      <c r="I12" s="153">
        <v>29</v>
      </c>
      <c r="J12" s="153">
        <v>29</v>
      </c>
      <c r="K12" s="163"/>
      <c r="L12" s="230">
        <f t="shared" si="0"/>
        <v>67</v>
      </c>
      <c r="M12" s="136">
        <f t="shared" si="1"/>
        <v>3</v>
      </c>
      <c r="N12" s="227">
        <f>J12+I12+F12+E12</f>
        <v>67</v>
      </c>
      <c r="O12" s="278">
        <f aca="true" t="shared" si="3" ref="O12:O70">K12+N12</f>
        <v>67</v>
      </c>
    </row>
    <row r="13" spans="1:15" ht="12" customHeight="1">
      <c r="A13" s="128" t="s">
        <v>51</v>
      </c>
      <c r="B13" s="224" t="s">
        <v>150</v>
      </c>
      <c r="C13" s="129" t="s">
        <v>147</v>
      </c>
      <c r="D13" s="130"/>
      <c r="E13" s="84"/>
      <c r="F13" s="153">
        <v>29</v>
      </c>
      <c r="G13" s="84"/>
      <c r="H13" s="84"/>
      <c r="I13" s="84">
        <v>17</v>
      </c>
      <c r="J13" s="84"/>
      <c r="K13" s="279">
        <v>15</v>
      </c>
      <c r="L13" s="230">
        <f t="shared" si="0"/>
        <v>61</v>
      </c>
      <c r="M13" s="136">
        <f t="shared" si="1"/>
        <v>3</v>
      </c>
      <c r="N13" s="227">
        <f>I13+F13</f>
        <v>46</v>
      </c>
      <c r="O13" s="278">
        <f>K13+N13</f>
        <v>61</v>
      </c>
    </row>
    <row r="14" spans="1:15" ht="12" customHeight="1">
      <c r="A14" s="128" t="s">
        <v>52</v>
      </c>
      <c r="B14" s="224" t="s">
        <v>62</v>
      </c>
      <c r="C14" s="129" t="s">
        <v>146</v>
      </c>
      <c r="D14" s="130">
        <v>1965</v>
      </c>
      <c r="E14" s="135"/>
      <c r="F14" s="131"/>
      <c r="G14" s="135">
        <v>17.5</v>
      </c>
      <c r="H14" s="135">
        <v>21.5</v>
      </c>
      <c r="I14" s="131"/>
      <c r="J14" s="84"/>
      <c r="K14" s="132">
        <v>17.5</v>
      </c>
      <c r="L14" s="230">
        <f t="shared" si="0"/>
        <v>56.5</v>
      </c>
      <c r="M14" s="133">
        <f t="shared" si="1"/>
        <v>3</v>
      </c>
      <c r="N14" s="228">
        <f>H14+G14+E14</f>
        <v>39</v>
      </c>
      <c r="O14" s="278">
        <f>K14+N14</f>
        <v>56.5</v>
      </c>
    </row>
    <row r="15" spans="1:15" ht="12" customHeight="1">
      <c r="A15" s="128" t="s">
        <v>53</v>
      </c>
      <c r="B15" s="224" t="s">
        <v>148</v>
      </c>
      <c r="C15" s="129" t="s">
        <v>147</v>
      </c>
      <c r="D15" s="130"/>
      <c r="E15" s="84"/>
      <c r="F15" s="153">
        <v>29</v>
      </c>
      <c r="G15" s="84"/>
      <c r="H15" s="84"/>
      <c r="I15" s="84">
        <v>17</v>
      </c>
      <c r="J15" s="84"/>
      <c r="K15" s="163"/>
      <c r="L15" s="230">
        <f aca="true" t="shared" si="4" ref="L15:L20">SUM(E15:K15)</f>
        <v>46</v>
      </c>
      <c r="M15" s="136">
        <f aca="true" t="shared" si="5" ref="M15:M20">COUNT(E15:K15)</f>
        <v>2</v>
      </c>
      <c r="N15" s="227">
        <f>I15+F15</f>
        <v>46</v>
      </c>
      <c r="O15" s="278">
        <f t="shared" si="3"/>
        <v>46</v>
      </c>
    </row>
    <row r="16" spans="1:15" ht="12" customHeight="1">
      <c r="A16" s="128" t="s">
        <v>270</v>
      </c>
      <c r="B16" s="224" t="s">
        <v>90</v>
      </c>
      <c r="C16" s="129" t="s">
        <v>147</v>
      </c>
      <c r="D16" s="140"/>
      <c r="E16" s="84"/>
      <c r="F16" s="84">
        <v>2</v>
      </c>
      <c r="G16" s="84"/>
      <c r="H16" s="84">
        <v>9</v>
      </c>
      <c r="I16" s="84"/>
      <c r="J16" s="84">
        <v>17</v>
      </c>
      <c r="K16" s="132">
        <v>15</v>
      </c>
      <c r="L16" s="230">
        <f t="shared" si="4"/>
        <v>43</v>
      </c>
      <c r="M16" s="136">
        <f t="shared" si="5"/>
        <v>4</v>
      </c>
      <c r="N16" s="227">
        <f>J16+I16+H16+G16+F16</f>
        <v>28</v>
      </c>
      <c r="O16" s="278">
        <f>K16+N16</f>
        <v>43</v>
      </c>
    </row>
    <row r="17" spans="1:15" ht="12" customHeight="1">
      <c r="A17" s="210" t="s">
        <v>69</v>
      </c>
      <c r="B17" s="226" t="s">
        <v>212</v>
      </c>
      <c r="C17" s="211" t="s">
        <v>147</v>
      </c>
      <c r="D17" s="218"/>
      <c r="E17" s="67"/>
      <c r="F17" s="67">
        <v>2</v>
      </c>
      <c r="G17" s="67">
        <v>11</v>
      </c>
      <c r="H17" s="67"/>
      <c r="I17" s="176">
        <v>9</v>
      </c>
      <c r="J17" s="176">
        <v>2.5</v>
      </c>
      <c r="K17" s="219">
        <v>5</v>
      </c>
      <c r="L17" s="232">
        <f t="shared" si="4"/>
        <v>29.5</v>
      </c>
      <c r="M17" s="156">
        <f t="shared" si="5"/>
        <v>5</v>
      </c>
      <c r="N17" s="228">
        <f>J17+I17+H17+G17+F17</f>
        <v>24.5</v>
      </c>
      <c r="O17" s="280">
        <f>K17+N17</f>
        <v>29.5</v>
      </c>
    </row>
    <row r="18" spans="1:15" ht="12" customHeight="1">
      <c r="A18" s="128" t="s">
        <v>92</v>
      </c>
      <c r="B18" s="224" t="s">
        <v>154</v>
      </c>
      <c r="C18" s="129" t="s">
        <v>147</v>
      </c>
      <c r="D18" s="130"/>
      <c r="E18" s="84"/>
      <c r="F18" s="84">
        <v>9</v>
      </c>
      <c r="G18" s="84"/>
      <c r="H18" s="84">
        <v>17</v>
      </c>
      <c r="I18" s="84">
        <v>9</v>
      </c>
      <c r="J18" s="84"/>
      <c r="K18" s="132"/>
      <c r="L18" s="230">
        <f t="shared" si="4"/>
        <v>35</v>
      </c>
      <c r="M18" s="136">
        <f t="shared" si="5"/>
        <v>3</v>
      </c>
      <c r="N18" s="227">
        <f>I18+H18+F18</f>
        <v>35</v>
      </c>
      <c r="O18" s="278">
        <f t="shared" si="3"/>
        <v>35</v>
      </c>
    </row>
    <row r="19" spans="1:15" ht="12" customHeight="1">
      <c r="A19" s="128" t="s">
        <v>320</v>
      </c>
      <c r="B19" s="224" t="s">
        <v>152</v>
      </c>
      <c r="C19" s="129" t="s">
        <v>147</v>
      </c>
      <c r="D19" s="130"/>
      <c r="E19" s="84"/>
      <c r="F19" s="84">
        <v>9</v>
      </c>
      <c r="G19" s="84">
        <v>13</v>
      </c>
      <c r="H19" s="84"/>
      <c r="I19" s="84">
        <v>9</v>
      </c>
      <c r="J19" s="84"/>
      <c r="K19" s="132"/>
      <c r="L19" s="230">
        <f t="shared" si="4"/>
        <v>31</v>
      </c>
      <c r="M19" s="136">
        <f t="shared" si="5"/>
        <v>3</v>
      </c>
      <c r="N19" s="227">
        <f>I19+G19+F19</f>
        <v>31</v>
      </c>
      <c r="O19" s="278">
        <f t="shared" si="3"/>
        <v>31</v>
      </c>
    </row>
    <row r="20" spans="1:15" ht="12" customHeight="1">
      <c r="A20" s="128" t="s">
        <v>320</v>
      </c>
      <c r="B20" s="224" t="s">
        <v>153</v>
      </c>
      <c r="C20" s="129" t="s">
        <v>147</v>
      </c>
      <c r="D20" s="130"/>
      <c r="E20" s="84"/>
      <c r="F20" s="84">
        <v>9</v>
      </c>
      <c r="G20" s="84">
        <v>13</v>
      </c>
      <c r="H20" s="84"/>
      <c r="I20" s="84">
        <v>9</v>
      </c>
      <c r="J20" s="84"/>
      <c r="K20" s="132"/>
      <c r="L20" s="230">
        <f t="shared" si="4"/>
        <v>31</v>
      </c>
      <c r="M20" s="136">
        <f t="shared" si="5"/>
        <v>3</v>
      </c>
      <c r="N20" s="227">
        <f>I20+G20+F20</f>
        <v>31</v>
      </c>
      <c r="O20" s="278">
        <f t="shared" si="3"/>
        <v>31</v>
      </c>
    </row>
    <row r="21" spans="1:15" ht="12" customHeight="1">
      <c r="A21" s="212" t="s">
        <v>105</v>
      </c>
      <c r="B21" s="225" t="s">
        <v>111</v>
      </c>
      <c r="C21" s="213" t="s">
        <v>147</v>
      </c>
      <c r="D21" s="214"/>
      <c r="E21" s="97"/>
      <c r="F21" s="97">
        <v>3.5</v>
      </c>
      <c r="G21" s="215">
        <v>6</v>
      </c>
      <c r="H21" s="97"/>
      <c r="I21" s="97">
        <v>9</v>
      </c>
      <c r="J21" s="97">
        <v>9</v>
      </c>
      <c r="K21" s="216">
        <v>0</v>
      </c>
      <c r="L21" s="231">
        <f aca="true" t="shared" si="6" ref="L21:L45">SUM(E21:K21)</f>
        <v>27.5</v>
      </c>
      <c r="M21" s="217">
        <f aca="true" t="shared" si="7" ref="M21:M45">COUNT(E21:K21)</f>
        <v>5</v>
      </c>
      <c r="N21" s="229">
        <f aca="true" t="shared" si="8" ref="N21:N26">J21+I21+H21+G21+F21</f>
        <v>27.5</v>
      </c>
      <c r="O21" s="278">
        <f t="shared" si="3"/>
        <v>27.5</v>
      </c>
    </row>
    <row r="22" spans="1:15" ht="12" customHeight="1">
      <c r="A22" s="281" t="s">
        <v>256</v>
      </c>
      <c r="B22" s="282" t="s">
        <v>91</v>
      </c>
      <c r="C22" s="283" t="s">
        <v>146</v>
      </c>
      <c r="D22" s="284"/>
      <c r="E22" s="110"/>
      <c r="F22" s="110"/>
      <c r="G22" s="285">
        <v>6</v>
      </c>
      <c r="H22" s="110">
        <v>9</v>
      </c>
      <c r="I22" s="110">
        <v>9</v>
      </c>
      <c r="J22" s="110">
        <v>2.5</v>
      </c>
      <c r="K22" s="286">
        <v>0</v>
      </c>
      <c r="L22" s="234">
        <f>SUM(E22:K22)</f>
        <v>26.5</v>
      </c>
      <c r="M22" s="60">
        <f>COUNT(E22:K22)</f>
        <v>5</v>
      </c>
      <c r="N22" s="287">
        <f>G22+H22+I22+J22</f>
        <v>26.5</v>
      </c>
      <c r="O22" s="288">
        <f t="shared" si="3"/>
        <v>26.5</v>
      </c>
    </row>
    <row r="23" spans="1:15" ht="12" customHeight="1">
      <c r="A23" s="128" t="s">
        <v>256</v>
      </c>
      <c r="B23" s="224" t="s">
        <v>86</v>
      </c>
      <c r="C23" s="129" t="s">
        <v>146</v>
      </c>
      <c r="D23" s="130"/>
      <c r="E23" s="84"/>
      <c r="F23" s="135">
        <v>21.5</v>
      </c>
      <c r="G23" s="84"/>
      <c r="H23" s="84"/>
      <c r="I23" s="84"/>
      <c r="J23" s="84"/>
      <c r="K23" s="279">
        <v>5</v>
      </c>
      <c r="L23" s="230">
        <f t="shared" si="6"/>
        <v>26.5</v>
      </c>
      <c r="M23" s="136">
        <f t="shared" si="7"/>
        <v>2</v>
      </c>
      <c r="N23" s="227">
        <f t="shared" si="8"/>
        <v>21.5</v>
      </c>
      <c r="O23" s="278">
        <f t="shared" si="3"/>
        <v>26.5</v>
      </c>
    </row>
    <row r="24" spans="1:15" ht="12" customHeight="1">
      <c r="A24" s="128" t="s">
        <v>321</v>
      </c>
      <c r="B24" s="224" t="s">
        <v>158</v>
      </c>
      <c r="C24" s="129" t="s">
        <v>147</v>
      </c>
      <c r="D24" s="130"/>
      <c r="E24" s="84"/>
      <c r="F24" s="84">
        <v>2.5</v>
      </c>
      <c r="G24" s="164"/>
      <c r="H24" s="84"/>
      <c r="I24" s="84">
        <v>3.5</v>
      </c>
      <c r="J24" s="84">
        <v>15</v>
      </c>
      <c r="K24" s="132"/>
      <c r="L24" s="230">
        <f t="shared" si="6"/>
        <v>21</v>
      </c>
      <c r="M24" s="136">
        <f t="shared" si="7"/>
        <v>3</v>
      </c>
      <c r="N24" s="227">
        <f t="shared" si="8"/>
        <v>21</v>
      </c>
      <c r="O24" s="278">
        <f t="shared" si="3"/>
        <v>21</v>
      </c>
    </row>
    <row r="25" spans="1:15" ht="12" customHeight="1">
      <c r="A25" s="128" t="s">
        <v>321</v>
      </c>
      <c r="B25" s="224" t="s">
        <v>113</v>
      </c>
      <c r="C25" s="129" t="s">
        <v>147</v>
      </c>
      <c r="D25" s="140"/>
      <c r="E25" s="84"/>
      <c r="F25" s="84">
        <v>2.5</v>
      </c>
      <c r="G25" s="84"/>
      <c r="H25" s="84"/>
      <c r="I25" s="84">
        <v>3.5</v>
      </c>
      <c r="J25" s="84">
        <v>15</v>
      </c>
      <c r="K25" s="132"/>
      <c r="L25" s="230">
        <f t="shared" si="6"/>
        <v>21</v>
      </c>
      <c r="M25" s="136">
        <f t="shared" si="7"/>
        <v>3</v>
      </c>
      <c r="N25" s="227">
        <f t="shared" si="8"/>
        <v>21</v>
      </c>
      <c r="O25" s="278">
        <f t="shared" si="3"/>
        <v>21</v>
      </c>
    </row>
    <row r="26" spans="1:15" ht="12" customHeight="1">
      <c r="A26" s="128" t="s">
        <v>321</v>
      </c>
      <c r="B26" s="224" t="s">
        <v>156</v>
      </c>
      <c r="C26" s="129" t="s">
        <v>147</v>
      </c>
      <c r="D26" s="130"/>
      <c r="E26" s="84"/>
      <c r="F26" s="84">
        <v>3.5</v>
      </c>
      <c r="G26" s="164">
        <v>6</v>
      </c>
      <c r="H26" s="84"/>
      <c r="I26" s="84">
        <v>2.5</v>
      </c>
      <c r="J26" s="84">
        <v>9</v>
      </c>
      <c r="K26" s="132"/>
      <c r="L26" s="233">
        <f t="shared" si="6"/>
        <v>21</v>
      </c>
      <c r="M26" s="133">
        <f t="shared" si="7"/>
        <v>4</v>
      </c>
      <c r="N26" s="227">
        <f t="shared" si="8"/>
        <v>21</v>
      </c>
      <c r="O26" s="278">
        <f t="shared" si="3"/>
        <v>21</v>
      </c>
    </row>
    <row r="27" spans="1:15" ht="12" customHeight="1">
      <c r="A27" s="128" t="s">
        <v>322</v>
      </c>
      <c r="B27" s="129" t="s">
        <v>162</v>
      </c>
      <c r="C27" s="129" t="s">
        <v>147</v>
      </c>
      <c r="D27" s="140"/>
      <c r="E27" s="84"/>
      <c r="F27" s="84">
        <v>2</v>
      </c>
      <c r="G27" s="84">
        <v>11</v>
      </c>
      <c r="H27" s="84"/>
      <c r="I27" s="15"/>
      <c r="J27" s="15">
        <v>2.5</v>
      </c>
      <c r="K27" s="141">
        <v>5</v>
      </c>
      <c r="L27" s="234">
        <f>SUM(E27:K27)</f>
        <v>20.5</v>
      </c>
      <c r="M27" s="60">
        <f>COUNT(E27:K27)</f>
        <v>4</v>
      </c>
      <c r="N27" s="227">
        <f>J27+I27+H27+G27+F27+E27</f>
        <v>15.5</v>
      </c>
      <c r="O27" s="278">
        <f>K27+N27</f>
        <v>20.5</v>
      </c>
    </row>
    <row r="28" spans="1:15" ht="12" customHeight="1">
      <c r="A28" s="128" t="s">
        <v>273</v>
      </c>
      <c r="B28" s="224" t="s">
        <v>93</v>
      </c>
      <c r="C28" s="129" t="s">
        <v>146</v>
      </c>
      <c r="D28" s="130"/>
      <c r="E28" s="84"/>
      <c r="F28" s="84"/>
      <c r="G28" s="164"/>
      <c r="H28" s="84">
        <v>9</v>
      </c>
      <c r="I28" s="84">
        <v>9</v>
      </c>
      <c r="J28" s="84"/>
      <c r="K28" s="132"/>
      <c r="L28" s="230">
        <f t="shared" si="6"/>
        <v>18</v>
      </c>
      <c r="M28" s="136">
        <f t="shared" si="7"/>
        <v>2</v>
      </c>
      <c r="N28" s="227">
        <f>J28+I28+H28+G28+F28+E28</f>
        <v>18</v>
      </c>
      <c r="O28" s="278">
        <f t="shared" si="3"/>
        <v>18</v>
      </c>
    </row>
    <row r="29" spans="1:15" ht="12" customHeight="1">
      <c r="A29" s="128" t="s">
        <v>273</v>
      </c>
      <c r="B29" s="224" t="s">
        <v>151</v>
      </c>
      <c r="C29" s="129" t="s">
        <v>147</v>
      </c>
      <c r="D29" s="130"/>
      <c r="E29" s="84"/>
      <c r="F29" s="84">
        <v>9</v>
      </c>
      <c r="G29" s="84"/>
      <c r="H29" s="84"/>
      <c r="I29" s="84"/>
      <c r="J29" s="84">
        <v>9</v>
      </c>
      <c r="K29" s="132"/>
      <c r="L29" s="230">
        <f t="shared" si="6"/>
        <v>18</v>
      </c>
      <c r="M29" s="136">
        <f t="shared" si="7"/>
        <v>2</v>
      </c>
      <c r="N29" s="227">
        <f aca="true" t="shared" si="9" ref="N29:N62">J29+I29+H29+G29+F29+E29</f>
        <v>18</v>
      </c>
      <c r="O29" s="278">
        <f t="shared" si="3"/>
        <v>18</v>
      </c>
    </row>
    <row r="30" spans="1:15" ht="12" customHeight="1">
      <c r="A30" s="128" t="s">
        <v>273</v>
      </c>
      <c r="B30" s="224" t="s">
        <v>155</v>
      </c>
      <c r="C30" s="129" t="s">
        <v>147</v>
      </c>
      <c r="D30" s="130"/>
      <c r="E30" s="84"/>
      <c r="F30" s="84">
        <v>9</v>
      </c>
      <c r="G30" s="84"/>
      <c r="H30" s="84"/>
      <c r="I30" s="84">
        <v>9</v>
      </c>
      <c r="J30" s="84"/>
      <c r="K30" s="132"/>
      <c r="L30" s="230">
        <f t="shared" si="6"/>
        <v>18</v>
      </c>
      <c r="M30" s="136">
        <f t="shared" si="7"/>
        <v>2</v>
      </c>
      <c r="N30" s="227">
        <f t="shared" si="9"/>
        <v>18</v>
      </c>
      <c r="O30" s="278">
        <f t="shared" si="3"/>
        <v>18</v>
      </c>
    </row>
    <row r="31" spans="1:15" ht="12" customHeight="1">
      <c r="A31" s="128" t="s">
        <v>274</v>
      </c>
      <c r="B31" s="224" t="s">
        <v>61</v>
      </c>
      <c r="C31" s="129" t="s">
        <v>146</v>
      </c>
      <c r="D31" s="130"/>
      <c r="E31" s="84"/>
      <c r="F31" s="84">
        <v>17</v>
      </c>
      <c r="G31" s="84"/>
      <c r="H31" s="84"/>
      <c r="I31" s="84"/>
      <c r="J31" s="84"/>
      <c r="K31" s="163"/>
      <c r="L31" s="230">
        <f t="shared" si="6"/>
        <v>17</v>
      </c>
      <c r="M31" s="136">
        <f t="shared" si="7"/>
        <v>1</v>
      </c>
      <c r="N31" s="227">
        <f t="shared" si="9"/>
        <v>17</v>
      </c>
      <c r="O31" s="278">
        <f t="shared" si="3"/>
        <v>17</v>
      </c>
    </row>
    <row r="32" spans="1:15" ht="12" customHeight="1">
      <c r="A32" s="128" t="s">
        <v>274</v>
      </c>
      <c r="B32" s="129" t="s">
        <v>112</v>
      </c>
      <c r="C32" s="129" t="s">
        <v>147</v>
      </c>
      <c r="D32" s="130"/>
      <c r="E32" s="84"/>
      <c r="F32" s="84"/>
      <c r="G32" s="84"/>
      <c r="H32" s="84"/>
      <c r="I32" s="84"/>
      <c r="J32" s="84">
        <v>17</v>
      </c>
      <c r="K32" s="163"/>
      <c r="L32" s="230">
        <f t="shared" si="6"/>
        <v>17</v>
      </c>
      <c r="M32" s="136">
        <f t="shared" si="7"/>
        <v>1</v>
      </c>
      <c r="N32" s="227">
        <f t="shared" si="9"/>
        <v>17</v>
      </c>
      <c r="O32" s="278">
        <f t="shared" si="3"/>
        <v>17</v>
      </c>
    </row>
    <row r="33" spans="1:15" ht="12" customHeight="1">
      <c r="A33" s="128" t="s">
        <v>275</v>
      </c>
      <c r="B33" s="129" t="s">
        <v>67</v>
      </c>
      <c r="C33" s="129" t="s">
        <v>146</v>
      </c>
      <c r="D33" s="130"/>
      <c r="E33" s="164"/>
      <c r="F33" s="164"/>
      <c r="G33" s="84"/>
      <c r="H33" s="84">
        <v>15</v>
      </c>
      <c r="I33" s="84"/>
      <c r="J33" s="84"/>
      <c r="K33" s="132">
        <v>0</v>
      </c>
      <c r="L33" s="230">
        <f t="shared" si="6"/>
        <v>15</v>
      </c>
      <c r="M33" s="136">
        <f t="shared" si="7"/>
        <v>2</v>
      </c>
      <c r="N33" s="227">
        <f>H33+E33</f>
        <v>15</v>
      </c>
      <c r="O33" s="278">
        <f t="shared" si="3"/>
        <v>15</v>
      </c>
    </row>
    <row r="34" spans="1:15" ht="12" customHeight="1">
      <c r="A34" s="128" t="s">
        <v>275</v>
      </c>
      <c r="B34" s="129" t="s">
        <v>81</v>
      </c>
      <c r="C34" s="129" t="s">
        <v>146</v>
      </c>
      <c r="D34" s="130"/>
      <c r="E34" s="84"/>
      <c r="F34" s="84"/>
      <c r="G34" s="164"/>
      <c r="H34" s="84">
        <v>15</v>
      </c>
      <c r="I34" s="84"/>
      <c r="J34" s="84"/>
      <c r="K34" s="132"/>
      <c r="L34" s="230">
        <f>SUM(E34:K34)</f>
        <v>15</v>
      </c>
      <c r="M34" s="136">
        <f>COUNT(E34:K34)</f>
        <v>1</v>
      </c>
      <c r="N34" s="227">
        <f>J34+I34+H34+G34+F34+E34</f>
        <v>15</v>
      </c>
      <c r="O34" s="278">
        <f t="shared" si="3"/>
        <v>15</v>
      </c>
    </row>
    <row r="35" spans="1:15" ht="12" customHeight="1">
      <c r="A35" s="128" t="s">
        <v>276</v>
      </c>
      <c r="B35" s="129" t="s">
        <v>157</v>
      </c>
      <c r="C35" s="129" t="s">
        <v>147</v>
      </c>
      <c r="D35" s="130"/>
      <c r="E35" s="84"/>
      <c r="F35" s="84">
        <v>2.5</v>
      </c>
      <c r="G35" s="164"/>
      <c r="H35" s="84">
        <v>2.5</v>
      </c>
      <c r="I35" s="84"/>
      <c r="J35" s="84">
        <v>9</v>
      </c>
      <c r="K35" s="132"/>
      <c r="L35" s="230">
        <f t="shared" si="6"/>
        <v>14</v>
      </c>
      <c r="M35" s="136">
        <f t="shared" si="7"/>
        <v>3</v>
      </c>
      <c r="N35" s="227">
        <f t="shared" si="9"/>
        <v>14</v>
      </c>
      <c r="O35" s="278">
        <f t="shared" si="3"/>
        <v>14</v>
      </c>
    </row>
    <row r="36" spans="1:15" ht="12" customHeight="1">
      <c r="A36" s="128" t="s">
        <v>277</v>
      </c>
      <c r="B36" s="129" t="s">
        <v>66</v>
      </c>
      <c r="C36" s="129" t="s">
        <v>146</v>
      </c>
      <c r="D36" s="140"/>
      <c r="E36" s="84"/>
      <c r="F36" s="84"/>
      <c r="G36" s="84"/>
      <c r="H36" s="84">
        <v>9</v>
      </c>
      <c r="I36" s="84"/>
      <c r="J36" s="84"/>
      <c r="K36" s="132">
        <v>5</v>
      </c>
      <c r="L36" s="230">
        <f>SUM(E36:K36)</f>
        <v>14</v>
      </c>
      <c r="M36" s="136">
        <f>COUNT(E36:K36)</f>
        <v>2</v>
      </c>
      <c r="N36" s="227">
        <f>J36+I36+H36+G36+F36+E36</f>
        <v>9</v>
      </c>
      <c r="O36" s="278">
        <f>K36+N36</f>
        <v>14</v>
      </c>
    </row>
    <row r="37" spans="1:15" ht="12" customHeight="1">
      <c r="A37" s="128" t="s">
        <v>217</v>
      </c>
      <c r="B37" s="129" t="s">
        <v>159</v>
      </c>
      <c r="C37" s="129" t="s">
        <v>147</v>
      </c>
      <c r="D37" s="130"/>
      <c r="E37" s="84"/>
      <c r="F37" s="84">
        <v>2.5</v>
      </c>
      <c r="G37" s="164"/>
      <c r="H37" s="84"/>
      <c r="I37" s="84"/>
      <c r="J37" s="84">
        <v>9</v>
      </c>
      <c r="K37" s="132"/>
      <c r="L37" s="230">
        <f t="shared" si="6"/>
        <v>11.5</v>
      </c>
      <c r="M37" s="136">
        <f t="shared" si="7"/>
        <v>2</v>
      </c>
      <c r="N37" s="227">
        <f t="shared" si="9"/>
        <v>11.5</v>
      </c>
      <c r="O37" s="278">
        <f t="shared" si="3"/>
        <v>11.5</v>
      </c>
    </row>
    <row r="38" spans="1:15" ht="12" customHeight="1">
      <c r="A38" s="128" t="s">
        <v>218</v>
      </c>
      <c r="B38" s="129" t="s">
        <v>94</v>
      </c>
      <c r="C38" s="129" t="s">
        <v>147</v>
      </c>
      <c r="D38" s="140"/>
      <c r="E38" s="84"/>
      <c r="F38" s="84">
        <v>2</v>
      </c>
      <c r="G38" s="84"/>
      <c r="H38" s="84">
        <v>9</v>
      </c>
      <c r="I38" s="84"/>
      <c r="J38" s="84"/>
      <c r="K38" s="132"/>
      <c r="L38" s="230">
        <f>SUM(E38:K38)</f>
        <v>11</v>
      </c>
      <c r="M38" s="136">
        <f>COUNT(E38:K38)</f>
        <v>2</v>
      </c>
      <c r="N38" s="227">
        <f>J38+I38+H38+G38+F38+E38</f>
        <v>11</v>
      </c>
      <c r="O38" s="278">
        <f t="shared" si="3"/>
        <v>11</v>
      </c>
    </row>
    <row r="39" spans="1:15" ht="12" customHeight="1">
      <c r="A39" s="128" t="s">
        <v>277</v>
      </c>
      <c r="B39" s="129" t="s">
        <v>65</v>
      </c>
      <c r="C39" s="129" t="s">
        <v>146</v>
      </c>
      <c r="D39" s="130"/>
      <c r="E39" s="84"/>
      <c r="F39" s="84"/>
      <c r="G39" s="164"/>
      <c r="H39" s="84">
        <v>9</v>
      </c>
      <c r="I39" s="84"/>
      <c r="J39" s="84"/>
      <c r="K39" s="132"/>
      <c r="L39" s="230">
        <f t="shared" si="6"/>
        <v>9</v>
      </c>
      <c r="M39" s="136">
        <f t="shared" si="7"/>
        <v>1</v>
      </c>
      <c r="N39" s="227">
        <f t="shared" si="9"/>
        <v>9</v>
      </c>
      <c r="O39" s="278">
        <f t="shared" si="3"/>
        <v>9</v>
      </c>
    </row>
    <row r="40" spans="1:15" ht="12" customHeight="1">
      <c r="A40" s="128" t="s">
        <v>277</v>
      </c>
      <c r="B40" s="129" t="s">
        <v>246</v>
      </c>
      <c r="C40" s="129" t="s">
        <v>147</v>
      </c>
      <c r="D40" s="140"/>
      <c r="E40" s="84"/>
      <c r="F40" s="84"/>
      <c r="G40" s="84"/>
      <c r="H40" s="84"/>
      <c r="I40" s="84"/>
      <c r="J40" s="84">
        <v>9</v>
      </c>
      <c r="K40" s="132"/>
      <c r="L40" s="230">
        <f t="shared" si="6"/>
        <v>9</v>
      </c>
      <c r="M40" s="136">
        <f t="shared" si="7"/>
        <v>1</v>
      </c>
      <c r="N40" s="227">
        <f t="shared" si="9"/>
        <v>9</v>
      </c>
      <c r="O40" s="278">
        <f t="shared" si="3"/>
        <v>9</v>
      </c>
    </row>
    <row r="41" spans="1:15" ht="12" customHeight="1">
      <c r="A41" s="128" t="s">
        <v>277</v>
      </c>
      <c r="B41" s="129" t="s">
        <v>172</v>
      </c>
      <c r="C41" s="129" t="s">
        <v>146</v>
      </c>
      <c r="D41" s="130"/>
      <c r="E41" s="84"/>
      <c r="F41" s="84"/>
      <c r="G41" s="84"/>
      <c r="H41" s="84">
        <v>9</v>
      </c>
      <c r="I41" s="84"/>
      <c r="J41" s="84"/>
      <c r="K41" s="132"/>
      <c r="L41" s="230">
        <f t="shared" si="6"/>
        <v>9</v>
      </c>
      <c r="M41" s="136">
        <f t="shared" si="7"/>
        <v>1</v>
      </c>
      <c r="N41" s="227">
        <f t="shared" si="9"/>
        <v>9</v>
      </c>
      <c r="O41" s="278">
        <f t="shared" si="3"/>
        <v>9</v>
      </c>
    </row>
    <row r="42" spans="1:15" ht="12" customHeight="1">
      <c r="A42" s="128" t="s">
        <v>277</v>
      </c>
      <c r="B42" s="129" t="s">
        <v>68</v>
      </c>
      <c r="C42" s="129" t="s">
        <v>146</v>
      </c>
      <c r="D42" s="130"/>
      <c r="E42" s="84"/>
      <c r="F42" s="84"/>
      <c r="G42" s="84"/>
      <c r="H42" s="84">
        <v>9</v>
      </c>
      <c r="I42" s="84"/>
      <c r="J42" s="84"/>
      <c r="K42" s="132"/>
      <c r="L42" s="230">
        <f t="shared" si="6"/>
        <v>9</v>
      </c>
      <c r="M42" s="136">
        <f t="shared" si="7"/>
        <v>1</v>
      </c>
      <c r="N42" s="227">
        <f t="shared" si="9"/>
        <v>9</v>
      </c>
      <c r="O42" s="278">
        <f t="shared" si="3"/>
        <v>9</v>
      </c>
    </row>
    <row r="43" spans="1:15" ht="12" customHeight="1">
      <c r="A43" s="128" t="s">
        <v>278</v>
      </c>
      <c r="B43" s="129" t="s">
        <v>194</v>
      </c>
      <c r="C43" s="129" t="s">
        <v>147</v>
      </c>
      <c r="D43" s="140"/>
      <c r="E43" s="84"/>
      <c r="F43" s="84">
        <v>2</v>
      </c>
      <c r="G43" s="84"/>
      <c r="H43" s="84"/>
      <c r="I43" s="84">
        <v>2.5</v>
      </c>
      <c r="J43" s="84">
        <v>2.5</v>
      </c>
      <c r="K43" s="132"/>
      <c r="L43" s="230">
        <f>SUM(E43:K43)</f>
        <v>7</v>
      </c>
      <c r="M43" s="136">
        <f>COUNT(E43:K43)</f>
        <v>3</v>
      </c>
      <c r="N43" s="227">
        <f>J43+I43+H43+G43+F43+E43</f>
        <v>7</v>
      </c>
      <c r="O43" s="278">
        <f t="shared" si="3"/>
        <v>7</v>
      </c>
    </row>
    <row r="44" spans="1:15" ht="12" customHeight="1">
      <c r="A44" s="128" t="s">
        <v>279</v>
      </c>
      <c r="B44" s="129" t="s">
        <v>101</v>
      </c>
      <c r="C44" s="129" t="s">
        <v>146</v>
      </c>
      <c r="D44" s="130"/>
      <c r="E44" s="84"/>
      <c r="F44" s="84"/>
      <c r="G44" s="164"/>
      <c r="H44" s="84">
        <v>2.5</v>
      </c>
      <c r="I44" s="84"/>
      <c r="J44" s="84">
        <v>2.5</v>
      </c>
      <c r="K44" s="132"/>
      <c r="L44" s="230">
        <f t="shared" si="6"/>
        <v>5</v>
      </c>
      <c r="M44" s="136">
        <f t="shared" si="7"/>
        <v>2</v>
      </c>
      <c r="N44" s="227">
        <f t="shared" si="9"/>
        <v>5</v>
      </c>
      <c r="O44" s="278">
        <f t="shared" si="3"/>
        <v>5</v>
      </c>
    </row>
    <row r="45" spans="1:15" ht="12" customHeight="1">
      <c r="A45" s="128" t="s">
        <v>279</v>
      </c>
      <c r="B45" s="129" t="s">
        <v>167</v>
      </c>
      <c r="C45" s="129" t="s">
        <v>147</v>
      </c>
      <c r="D45" s="140"/>
      <c r="E45" s="84"/>
      <c r="F45" s="84">
        <v>2</v>
      </c>
      <c r="G45" s="84">
        <v>3</v>
      </c>
      <c r="H45" s="84"/>
      <c r="I45" s="84"/>
      <c r="J45" s="84"/>
      <c r="K45" s="132"/>
      <c r="L45" s="230">
        <f t="shared" si="6"/>
        <v>5</v>
      </c>
      <c r="M45" s="136">
        <f t="shared" si="7"/>
        <v>2</v>
      </c>
      <c r="N45" s="227">
        <f t="shared" si="9"/>
        <v>5</v>
      </c>
      <c r="O45" s="278">
        <f t="shared" si="3"/>
        <v>5</v>
      </c>
    </row>
    <row r="46" spans="1:15" ht="12" customHeight="1">
      <c r="A46" s="128" t="s">
        <v>279</v>
      </c>
      <c r="B46" s="129" t="s">
        <v>160</v>
      </c>
      <c r="C46" s="129" t="s">
        <v>147</v>
      </c>
      <c r="D46" s="140"/>
      <c r="E46" s="84"/>
      <c r="F46" s="84">
        <v>2</v>
      </c>
      <c r="G46" s="84">
        <v>3</v>
      </c>
      <c r="H46" s="84"/>
      <c r="I46" s="84"/>
      <c r="J46" s="84"/>
      <c r="K46" s="132"/>
      <c r="L46" s="230">
        <f aca="true" t="shared" si="10" ref="L46:L62">SUM(E46:K46)</f>
        <v>5</v>
      </c>
      <c r="M46" s="136">
        <f aca="true" t="shared" si="11" ref="M46:M62">COUNT(E46:K46)</f>
        <v>2</v>
      </c>
      <c r="N46" s="227">
        <f t="shared" si="9"/>
        <v>5</v>
      </c>
      <c r="O46" s="278">
        <f t="shared" si="3"/>
        <v>5</v>
      </c>
    </row>
    <row r="47" spans="1:15" ht="12" customHeight="1">
      <c r="A47" s="128" t="s">
        <v>279</v>
      </c>
      <c r="B47" s="129" t="s">
        <v>95</v>
      </c>
      <c r="C47" s="129" t="s">
        <v>146</v>
      </c>
      <c r="D47" s="130"/>
      <c r="E47" s="84"/>
      <c r="F47" s="84"/>
      <c r="G47" s="164"/>
      <c r="H47" s="84">
        <v>2.5</v>
      </c>
      <c r="I47" s="84"/>
      <c r="J47" s="84">
        <v>2.5</v>
      </c>
      <c r="K47" s="132"/>
      <c r="L47" s="230">
        <f t="shared" si="10"/>
        <v>5</v>
      </c>
      <c r="M47" s="136">
        <f t="shared" si="11"/>
        <v>2</v>
      </c>
      <c r="N47" s="227">
        <f t="shared" si="9"/>
        <v>5</v>
      </c>
      <c r="O47" s="278">
        <f t="shared" si="3"/>
        <v>5</v>
      </c>
    </row>
    <row r="48" spans="1:15" ht="12" customHeight="1">
      <c r="A48" s="128" t="s">
        <v>280</v>
      </c>
      <c r="B48" s="129" t="s">
        <v>175</v>
      </c>
      <c r="C48" s="129" t="s">
        <v>146</v>
      </c>
      <c r="D48" s="140"/>
      <c r="E48" s="84"/>
      <c r="F48" s="84"/>
      <c r="G48" s="84"/>
      <c r="H48" s="84">
        <v>2</v>
      </c>
      <c r="I48" s="84"/>
      <c r="J48" s="84">
        <v>2.5</v>
      </c>
      <c r="K48" s="132"/>
      <c r="L48" s="230">
        <f>SUM(E48:K48)</f>
        <v>4.5</v>
      </c>
      <c r="M48" s="136">
        <f>COUNT(E48:K48)</f>
        <v>2</v>
      </c>
      <c r="N48" s="227">
        <f>J48+I48+H48+G48+F48+E48</f>
        <v>4.5</v>
      </c>
      <c r="O48" s="278">
        <f t="shared" si="3"/>
        <v>4.5</v>
      </c>
    </row>
    <row r="49" spans="1:15" ht="12" customHeight="1">
      <c r="A49" s="128" t="s">
        <v>281</v>
      </c>
      <c r="B49" s="129" t="s">
        <v>88</v>
      </c>
      <c r="C49" s="129" t="s">
        <v>146</v>
      </c>
      <c r="D49" s="140"/>
      <c r="E49" s="84"/>
      <c r="F49" s="84"/>
      <c r="G49" s="84"/>
      <c r="H49" s="84">
        <v>2.5</v>
      </c>
      <c r="I49" s="84"/>
      <c r="J49" s="84"/>
      <c r="K49" s="132"/>
      <c r="L49" s="230">
        <f t="shared" si="10"/>
        <v>2.5</v>
      </c>
      <c r="M49" s="136">
        <f t="shared" si="11"/>
        <v>1</v>
      </c>
      <c r="N49" s="227">
        <f t="shared" si="9"/>
        <v>2.5</v>
      </c>
      <c r="O49" s="278">
        <f t="shared" si="3"/>
        <v>2.5</v>
      </c>
    </row>
    <row r="50" spans="1:15" ht="12" customHeight="1">
      <c r="A50" s="128" t="s">
        <v>281</v>
      </c>
      <c r="B50" s="129" t="s">
        <v>131</v>
      </c>
      <c r="C50" s="129" t="s">
        <v>146</v>
      </c>
      <c r="D50" s="140"/>
      <c r="E50" s="84"/>
      <c r="F50" s="84"/>
      <c r="G50" s="84"/>
      <c r="H50" s="84">
        <v>2.5</v>
      </c>
      <c r="I50" s="84"/>
      <c r="J50" s="84"/>
      <c r="K50" s="132"/>
      <c r="L50" s="230">
        <f t="shared" si="10"/>
        <v>2.5</v>
      </c>
      <c r="M50" s="136">
        <f t="shared" si="11"/>
        <v>1</v>
      </c>
      <c r="N50" s="227">
        <f t="shared" si="9"/>
        <v>2.5</v>
      </c>
      <c r="O50" s="278">
        <f t="shared" si="3"/>
        <v>2.5</v>
      </c>
    </row>
    <row r="51" spans="1:15" ht="12" customHeight="1">
      <c r="A51" s="128" t="s">
        <v>281</v>
      </c>
      <c r="B51" s="129" t="s">
        <v>99</v>
      </c>
      <c r="C51" s="129" t="s">
        <v>146</v>
      </c>
      <c r="D51" s="140"/>
      <c r="E51" s="84"/>
      <c r="F51" s="84"/>
      <c r="G51" s="84"/>
      <c r="H51" s="84">
        <v>2.5</v>
      </c>
      <c r="I51" s="84"/>
      <c r="J51" s="84"/>
      <c r="K51" s="132"/>
      <c r="L51" s="230">
        <f t="shared" si="10"/>
        <v>2.5</v>
      </c>
      <c r="M51" s="136">
        <f t="shared" si="11"/>
        <v>1</v>
      </c>
      <c r="N51" s="227">
        <f t="shared" si="9"/>
        <v>2.5</v>
      </c>
      <c r="O51" s="278">
        <f t="shared" si="3"/>
        <v>2.5</v>
      </c>
    </row>
    <row r="52" spans="1:15" ht="12" customHeight="1">
      <c r="A52" s="128" t="s">
        <v>281</v>
      </c>
      <c r="B52" s="129" t="s">
        <v>132</v>
      </c>
      <c r="C52" s="129" t="s">
        <v>146</v>
      </c>
      <c r="D52" s="140"/>
      <c r="E52" s="84"/>
      <c r="F52" s="84"/>
      <c r="G52" s="84"/>
      <c r="H52" s="84"/>
      <c r="I52" s="84"/>
      <c r="J52" s="84">
        <v>2.5</v>
      </c>
      <c r="K52" s="132"/>
      <c r="L52" s="230">
        <f t="shared" si="10"/>
        <v>2.5</v>
      </c>
      <c r="M52" s="136">
        <f t="shared" si="11"/>
        <v>1</v>
      </c>
      <c r="N52" s="227">
        <f t="shared" si="9"/>
        <v>2.5</v>
      </c>
      <c r="O52" s="278">
        <f t="shared" si="3"/>
        <v>2.5</v>
      </c>
    </row>
    <row r="53" spans="1:15" ht="12" customHeight="1">
      <c r="A53" s="128" t="s">
        <v>281</v>
      </c>
      <c r="B53" s="129" t="s">
        <v>173</v>
      </c>
      <c r="C53" s="129" t="s">
        <v>146</v>
      </c>
      <c r="D53" s="130"/>
      <c r="E53" s="84"/>
      <c r="F53" s="84"/>
      <c r="G53" s="164"/>
      <c r="H53" s="84">
        <v>2.5</v>
      </c>
      <c r="I53" s="84"/>
      <c r="J53" s="84"/>
      <c r="K53" s="132"/>
      <c r="L53" s="230">
        <f t="shared" si="10"/>
        <v>2.5</v>
      </c>
      <c r="M53" s="136">
        <f t="shared" si="11"/>
        <v>1</v>
      </c>
      <c r="N53" s="227">
        <f t="shared" si="9"/>
        <v>2.5</v>
      </c>
      <c r="O53" s="278">
        <f t="shared" si="3"/>
        <v>2.5</v>
      </c>
    </row>
    <row r="54" spans="1:15" ht="12" customHeight="1">
      <c r="A54" s="128" t="s">
        <v>281</v>
      </c>
      <c r="B54" s="129" t="s">
        <v>213</v>
      </c>
      <c r="C54" s="129" t="s">
        <v>147</v>
      </c>
      <c r="D54" s="130"/>
      <c r="E54" s="84"/>
      <c r="F54" s="84"/>
      <c r="G54" s="164"/>
      <c r="H54" s="84"/>
      <c r="I54" s="84">
        <v>2.5</v>
      </c>
      <c r="J54" s="84"/>
      <c r="K54" s="132"/>
      <c r="L54" s="230">
        <f t="shared" si="10"/>
        <v>2.5</v>
      </c>
      <c r="M54" s="136">
        <f t="shared" si="11"/>
        <v>1</v>
      </c>
      <c r="N54" s="227">
        <f t="shared" si="9"/>
        <v>2.5</v>
      </c>
      <c r="O54" s="278">
        <f t="shared" si="3"/>
        <v>2.5</v>
      </c>
    </row>
    <row r="55" spans="1:15" ht="12" customHeight="1">
      <c r="A55" s="128" t="s">
        <v>281</v>
      </c>
      <c r="B55" s="129" t="s">
        <v>215</v>
      </c>
      <c r="C55" s="129" t="s">
        <v>147</v>
      </c>
      <c r="D55" s="130"/>
      <c r="E55" s="84"/>
      <c r="F55" s="84"/>
      <c r="G55" s="164"/>
      <c r="H55" s="84"/>
      <c r="I55" s="84">
        <v>2.5</v>
      </c>
      <c r="J55" s="84"/>
      <c r="K55" s="132"/>
      <c r="L55" s="230">
        <f t="shared" si="10"/>
        <v>2.5</v>
      </c>
      <c r="M55" s="136">
        <f t="shared" si="11"/>
        <v>1</v>
      </c>
      <c r="N55" s="227">
        <f t="shared" si="9"/>
        <v>2.5</v>
      </c>
      <c r="O55" s="278">
        <f t="shared" si="3"/>
        <v>2.5</v>
      </c>
    </row>
    <row r="56" spans="1:15" ht="12" customHeight="1">
      <c r="A56" s="128" t="s">
        <v>281</v>
      </c>
      <c r="B56" s="129" t="s">
        <v>109</v>
      </c>
      <c r="C56" s="129" t="s">
        <v>146</v>
      </c>
      <c r="D56" s="130"/>
      <c r="E56" s="84"/>
      <c r="F56" s="84"/>
      <c r="G56" s="164"/>
      <c r="H56" s="84">
        <v>2.5</v>
      </c>
      <c r="I56" s="84"/>
      <c r="J56" s="84"/>
      <c r="K56" s="132"/>
      <c r="L56" s="230">
        <f t="shared" si="10"/>
        <v>2.5</v>
      </c>
      <c r="M56" s="136">
        <f t="shared" si="11"/>
        <v>1</v>
      </c>
      <c r="N56" s="227">
        <f t="shared" si="9"/>
        <v>2.5</v>
      </c>
      <c r="O56" s="278">
        <f t="shared" si="3"/>
        <v>2.5</v>
      </c>
    </row>
    <row r="57" spans="1:15" ht="12" customHeight="1">
      <c r="A57" s="128" t="s">
        <v>281</v>
      </c>
      <c r="B57" s="129" t="s">
        <v>197</v>
      </c>
      <c r="C57" s="129" t="s">
        <v>147</v>
      </c>
      <c r="D57" s="140"/>
      <c r="E57" s="84"/>
      <c r="F57" s="84"/>
      <c r="G57" s="84"/>
      <c r="H57" s="84"/>
      <c r="I57" s="84">
        <v>2.5</v>
      </c>
      <c r="J57" s="84"/>
      <c r="K57" s="132"/>
      <c r="L57" s="230">
        <f t="shared" si="10"/>
        <v>2.5</v>
      </c>
      <c r="M57" s="136">
        <f t="shared" si="11"/>
        <v>1</v>
      </c>
      <c r="N57" s="227">
        <f t="shared" si="9"/>
        <v>2.5</v>
      </c>
      <c r="O57" s="278">
        <f t="shared" si="3"/>
        <v>2.5</v>
      </c>
    </row>
    <row r="58" spans="1:15" ht="12" customHeight="1">
      <c r="A58" s="128" t="s">
        <v>281</v>
      </c>
      <c r="B58" s="129" t="s">
        <v>214</v>
      </c>
      <c r="C58" s="129" t="s">
        <v>147</v>
      </c>
      <c r="D58" s="140"/>
      <c r="E58" s="84"/>
      <c r="F58" s="84"/>
      <c r="G58" s="84"/>
      <c r="H58" s="84"/>
      <c r="I58" s="84">
        <v>2.5</v>
      </c>
      <c r="J58" s="84"/>
      <c r="K58" s="132"/>
      <c r="L58" s="230">
        <f t="shared" si="10"/>
        <v>2.5</v>
      </c>
      <c r="M58" s="136">
        <f t="shared" si="11"/>
        <v>1</v>
      </c>
      <c r="N58" s="227">
        <f t="shared" si="9"/>
        <v>2.5</v>
      </c>
      <c r="O58" s="278">
        <f t="shared" si="3"/>
        <v>2.5</v>
      </c>
    </row>
    <row r="59" spans="1:15" ht="12" customHeight="1">
      <c r="A59" s="128" t="s">
        <v>282</v>
      </c>
      <c r="B59" s="129" t="s">
        <v>75</v>
      </c>
      <c r="C59" s="129" t="s">
        <v>146</v>
      </c>
      <c r="D59" s="140"/>
      <c r="E59" s="84"/>
      <c r="F59" s="84"/>
      <c r="G59" s="84"/>
      <c r="H59" s="84">
        <v>2</v>
      </c>
      <c r="I59" s="84"/>
      <c r="J59" s="84"/>
      <c r="K59" s="132"/>
      <c r="L59" s="230">
        <f>SUM(E59:K59)</f>
        <v>2</v>
      </c>
      <c r="M59" s="136">
        <f>COUNT(E59:K59)</f>
        <v>1</v>
      </c>
      <c r="N59" s="227">
        <f>J59+I59+H59+G59+F59+E59</f>
        <v>2</v>
      </c>
      <c r="O59" s="278">
        <f t="shared" si="3"/>
        <v>2</v>
      </c>
    </row>
    <row r="60" spans="1:15" ht="12" customHeight="1">
      <c r="A60" s="128" t="s">
        <v>282</v>
      </c>
      <c r="B60" s="129" t="s">
        <v>161</v>
      </c>
      <c r="C60" s="129" t="s">
        <v>147</v>
      </c>
      <c r="D60" s="140"/>
      <c r="E60" s="84"/>
      <c r="F60" s="84">
        <v>2</v>
      </c>
      <c r="G60" s="84"/>
      <c r="H60" s="84"/>
      <c r="I60" s="84"/>
      <c r="J60" s="7"/>
      <c r="K60" s="132"/>
      <c r="L60" s="230">
        <f t="shared" si="10"/>
        <v>2</v>
      </c>
      <c r="M60" s="136">
        <f t="shared" si="11"/>
        <v>1</v>
      </c>
      <c r="N60" s="227">
        <f t="shared" si="9"/>
        <v>2</v>
      </c>
      <c r="O60" s="278">
        <f t="shared" si="3"/>
        <v>2</v>
      </c>
    </row>
    <row r="61" spans="1:15" ht="12" customHeight="1">
      <c r="A61" s="128" t="s">
        <v>282</v>
      </c>
      <c r="B61" s="129" t="s">
        <v>174</v>
      </c>
      <c r="C61" s="129" t="s">
        <v>147</v>
      </c>
      <c r="D61" s="140"/>
      <c r="E61" s="84"/>
      <c r="F61" s="84"/>
      <c r="G61" s="84"/>
      <c r="H61" s="84">
        <v>2</v>
      </c>
      <c r="I61" s="15"/>
      <c r="J61" s="13"/>
      <c r="K61" s="174"/>
      <c r="L61" s="230">
        <f t="shared" si="10"/>
        <v>2</v>
      </c>
      <c r="M61" s="136">
        <f t="shared" si="11"/>
        <v>1</v>
      </c>
      <c r="N61" s="227">
        <f t="shared" si="9"/>
        <v>2</v>
      </c>
      <c r="O61" s="278">
        <f t="shared" si="3"/>
        <v>2</v>
      </c>
    </row>
    <row r="62" spans="1:15" ht="12" customHeight="1">
      <c r="A62" s="128" t="s">
        <v>282</v>
      </c>
      <c r="B62" s="129" t="s">
        <v>140</v>
      </c>
      <c r="C62" s="129" t="s">
        <v>146</v>
      </c>
      <c r="D62" s="140"/>
      <c r="E62" s="84"/>
      <c r="F62" s="84"/>
      <c r="G62" s="84"/>
      <c r="H62" s="84">
        <v>2</v>
      </c>
      <c r="I62" s="15"/>
      <c r="J62" s="176"/>
      <c r="K62" s="172"/>
      <c r="L62" s="230">
        <f t="shared" si="10"/>
        <v>2</v>
      </c>
      <c r="M62" s="136">
        <f t="shared" si="11"/>
        <v>1</v>
      </c>
      <c r="N62" s="227">
        <f t="shared" si="9"/>
        <v>2</v>
      </c>
      <c r="O62" s="278">
        <f t="shared" si="3"/>
        <v>2</v>
      </c>
    </row>
    <row r="63" spans="1:15" ht="12" customHeight="1">
      <c r="A63" s="128" t="s">
        <v>283</v>
      </c>
      <c r="B63" s="129" t="s">
        <v>64</v>
      </c>
      <c r="C63" s="129" t="s">
        <v>146</v>
      </c>
      <c r="D63" s="140"/>
      <c r="E63" s="84"/>
      <c r="F63" s="84"/>
      <c r="G63" s="84"/>
      <c r="H63" s="84"/>
      <c r="I63" s="84"/>
      <c r="J63" s="84"/>
      <c r="K63" s="132"/>
      <c r="L63" s="230">
        <f aca="true" t="shared" si="12" ref="L63:L73">SUM(E63:K63)</f>
        <v>0</v>
      </c>
      <c r="M63" s="136">
        <f aca="true" t="shared" si="13" ref="M63:M73">COUNT(E63:K63)</f>
        <v>0</v>
      </c>
      <c r="N63" s="227">
        <f aca="true" t="shared" si="14" ref="N63:N73">J63+I63+H63+G63+F63+E63</f>
        <v>0</v>
      </c>
      <c r="O63" s="278">
        <f t="shared" si="3"/>
        <v>0</v>
      </c>
    </row>
    <row r="64" spans="1:15" ht="12" customHeight="1">
      <c r="A64" s="128" t="s">
        <v>283</v>
      </c>
      <c r="B64" s="129" t="s">
        <v>126</v>
      </c>
      <c r="C64" s="129" t="s">
        <v>149</v>
      </c>
      <c r="D64" s="130"/>
      <c r="E64" s="84"/>
      <c r="F64" s="84"/>
      <c r="G64" s="84"/>
      <c r="H64" s="84"/>
      <c r="I64" s="84"/>
      <c r="J64" s="84"/>
      <c r="K64" s="132"/>
      <c r="L64" s="230">
        <f t="shared" si="12"/>
        <v>0</v>
      </c>
      <c r="M64" s="136">
        <f t="shared" si="13"/>
        <v>0</v>
      </c>
      <c r="N64" s="227">
        <f t="shared" si="14"/>
        <v>0</v>
      </c>
      <c r="O64" s="278">
        <f t="shared" si="3"/>
        <v>0</v>
      </c>
    </row>
    <row r="65" spans="1:15" ht="12" customHeight="1">
      <c r="A65" s="128" t="s">
        <v>283</v>
      </c>
      <c r="B65" s="129" t="s">
        <v>127</v>
      </c>
      <c r="C65" s="129" t="s">
        <v>149</v>
      </c>
      <c r="D65" s="130"/>
      <c r="E65" s="84"/>
      <c r="F65" s="84"/>
      <c r="G65" s="84"/>
      <c r="H65" s="84"/>
      <c r="I65" s="84"/>
      <c r="J65" s="84"/>
      <c r="K65" s="132"/>
      <c r="L65" s="230">
        <f t="shared" si="12"/>
        <v>0</v>
      </c>
      <c r="M65" s="136">
        <f t="shared" si="13"/>
        <v>0</v>
      </c>
      <c r="N65" s="227">
        <f t="shared" si="14"/>
        <v>0</v>
      </c>
      <c r="O65" s="278">
        <f t="shared" si="3"/>
        <v>0</v>
      </c>
    </row>
    <row r="66" spans="1:15" ht="12" customHeight="1">
      <c r="A66" s="128" t="s">
        <v>283</v>
      </c>
      <c r="B66" s="129" t="s">
        <v>124</v>
      </c>
      <c r="C66" s="129" t="s">
        <v>149</v>
      </c>
      <c r="D66" s="130"/>
      <c r="E66" s="131"/>
      <c r="F66" s="131"/>
      <c r="G66" s="131"/>
      <c r="H66" s="131"/>
      <c r="I66" s="131"/>
      <c r="J66" s="84"/>
      <c r="K66" s="132"/>
      <c r="L66" s="230">
        <f t="shared" si="12"/>
        <v>0</v>
      </c>
      <c r="M66" s="133">
        <f t="shared" si="13"/>
        <v>0</v>
      </c>
      <c r="N66" s="228">
        <f>E66</f>
        <v>0</v>
      </c>
      <c r="O66" s="278">
        <f t="shared" si="3"/>
        <v>0</v>
      </c>
    </row>
    <row r="67" spans="1:15" ht="12" customHeight="1">
      <c r="A67" s="128" t="s">
        <v>283</v>
      </c>
      <c r="B67" s="129" t="s">
        <v>125</v>
      </c>
      <c r="C67" s="129" t="s">
        <v>149</v>
      </c>
      <c r="D67" s="130"/>
      <c r="E67" s="131"/>
      <c r="F67" s="131"/>
      <c r="G67" s="131"/>
      <c r="H67" s="131"/>
      <c r="I67" s="131"/>
      <c r="J67" s="84"/>
      <c r="K67" s="132"/>
      <c r="L67" s="230">
        <f t="shared" si="12"/>
        <v>0</v>
      </c>
      <c r="M67" s="133">
        <f t="shared" si="13"/>
        <v>0</v>
      </c>
      <c r="N67" s="228">
        <f>E67</f>
        <v>0</v>
      </c>
      <c r="O67" s="278">
        <f t="shared" si="3"/>
        <v>0</v>
      </c>
    </row>
    <row r="68" spans="1:15" ht="12" customHeight="1">
      <c r="A68" s="128" t="s">
        <v>283</v>
      </c>
      <c r="B68" s="129" t="s">
        <v>63</v>
      </c>
      <c r="C68" s="129" t="s">
        <v>146</v>
      </c>
      <c r="D68" s="130"/>
      <c r="E68" s="164"/>
      <c r="F68" s="164"/>
      <c r="G68" s="84"/>
      <c r="H68" s="84"/>
      <c r="I68" s="84"/>
      <c r="J68" s="84"/>
      <c r="K68" s="132"/>
      <c r="L68" s="230">
        <f t="shared" si="12"/>
        <v>0</v>
      </c>
      <c r="M68" s="136">
        <f t="shared" si="13"/>
        <v>0</v>
      </c>
      <c r="N68" s="227">
        <f t="shared" si="14"/>
        <v>0</v>
      </c>
      <c r="O68" s="278">
        <f t="shared" si="3"/>
        <v>0</v>
      </c>
    </row>
    <row r="69" spans="1:15" ht="12" customHeight="1">
      <c r="A69" s="128" t="s">
        <v>283</v>
      </c>
      <c r="B69" s="129" t="s">
        <v>128</v>
      </c>
      <c r="C69" s="129" t="s">
        <v>149</v>
      </c>
      <c r="D69" s="130"/>
      <c r="E69" s="84"/>
      <c r="F69" s="84"/>
      <c r="G69" s="84"/>
      <c r="H69" s="84"/>
      <c r="I69" s="84"/>
      <c r="J69" s="84"/>
      <c r="K69" s="132"/>
      <c r="L69" s="230">
        <f t="shared" si="12"/>
        <v>0</v>
      </c>
      <c r="M69" s="136">
        <f t="shared" si="13"/>
        <v>0</v>
      </c>
      <c r="N69" s="227">
        <f t="shared" si="14"/>
        <v>0</v>
      </c>
      <c r="O69" s="278">
        <f t="shared" si="3"/>
        <v>0</v>
      </c>
    </row>
    <row r="70" spans="1:15" ht="12" customHeight="1">
      <c r="A70" s="128" t="s">
        <v>283</v>
      </c>
      <c r="B70" s="129" t="s">
        <v>116</v>
      </c>
      <c r="C70" s="129" t="s">
        <v>146</v>
      </c>
      <c r="D70" s="140"/>
      <c r="E70" s="84"/>
      <c r="F70" s="84"/>
      <c r="G70" s="84"/>
      <c r="H70" s="84"/>
      <c r="I70" s="84"/>
      <c r="J70" s="84"/>
      <c r="K70" s="132"/>
      <c r="L70" s="230">
        <f t="shared" si="12"/>
        <v>0</v>
      </c>
      <c r="M70" s="136">
        <f t="shared" si="13"/>
        <v>0</v>
      </c>
      <c r="N70" s="227">
        <f t="shared" si="14"/>
        <v>0</v>
      </c>
      <c r="O70" s="278">
        <f t="shared" si="3"/>
        <v>0</v>
      </c>
    </row>
    <row r="71" spans="1:15" ht="12" customHeight="1">
      <c r="A71" s="128" t="s">
        <v>283</v>
      </c>
      <c r="B71" s="129" t="s">
        <v>130</v>
      </c>
      <c r="C71" s="129" t="s">
        <v>146</v>
      </c>
      <c r="D71" s="130"/>
      <c r="E71" s="84"/>
      <c r="F71" s="84"/>
      <c r="G71" s="164"/>
      <c r="H71" s="84"/>
      <c r="I71" s="84"/>
      <c r="J71" s="84"/>
      <c r="K71" s="132"/>
      <c r="L71" s="230">
        <f t="shared" si="12"/>
        <v>0</v>
      </c>
      <c r="M71" s="136">
        <f t="shared" si="13"/>
        <v>0</v>
      </c>
      <c r="N71" s="227">
        <f t="shared" si="14"/>
        <v>0</v>
      </c>
      <c r="O71" s="278">
        <f>K71+N71</f>
        <v>0</v>
      </c>
    </row>
    <row r="72" spans="1:15" ht="12" customHeight="1">
      <c r="A72" s="128" t="s">
        <v>283</v>
      </c>
      <c r="B72" s="129" t="s">
        <v>129</v>
      </c>
      <c r="C72" s="129" t="s">
        <v>149</v>
      </c>
      <c r="D72" s="130"/>
      <c r="E72" s="84"/>
      <c r="F72" s="84"/>
      <c r="G72" s="164"/>
      <c r="H72" s="84"/>
      <c r="I72" s="84"/>
      <c r="J72" s="84"/>
      <c r="K72" s="132"/>
      <c r="L72" s="230">
        <f t="shared" si="12"/>
        <v>0</v>
      </c>
      <c r="M72" s="136">
        <f t="shared" si="13"/>
        <v>0</v>
      </c>
      <c r="N72" s="227">
        <f t="shared" si="14"/>
        <v>0</v>
      </c>
      <c r="O72" s="278">
        <f>K72+N72</f>
        <v>0</v>
      </c>
    </row>
    <row r="73" spans="1:15" ht="12" customHeight="1">
      <c r="A73" s="128" t="s">
        <v>318</v>
      </c>
      <c r="B73" s="129" t="s">
        <v>317</v>
      </c>
      <c r="C73" s="129" t="s">
        <v>146</v>
      </c>
      <c r="D73" s="140"/>
      <c r="E73" s="84"/>
      <c r="F73" s="84"/>
      <c r="G73" s="84"/>
      <c r="H73" s="84"/>
      <c r="I73" s="15"/>
      <c r="J73" s="15"/>
      <c r="K73" s="141">
        <v>0</v>
      </c>
      <c r="L73" s="230">
        <f t="shared" si="12"/>
        <v>0</v>
      </c>
      <c r="M73" s="136">
        <f t="shared" si="13"/>
        <v>1</v>
      </c>
      <c r="N73" s="227">
        <f t="shared" si="14"/>
        <v>0</v>
      </c>
      <c r="O73" s="278">
        <f>K73+N73</f>
        <v>0</v>
      </c>
    </row>
    <row r="74" spans="1:13" ht="12" customHeight="1">
      <c r="A74" s="343" t="s">
        <v>133</v>
      </c>
      <c r="B74" s="343"/>
      <c r="C74" s="343"/>
      <c r="D74" s="343"/>
      <c r="E74" s="130">
        <f>(COUNT(E6:E60)/2)</f>
        <v>0</v>
      </c>
      <c r="F74" s="130">
        <f>(COUNT(F6:F73)/2)</f>
        <v>15</v>
      </c>
      <c r="G74" s="130">
        <f>(COUNT(G6:G73)/2)</f>
        <v>7</v>
      </c>
      <c r="H74" s="130">
        <f>(COUNT(H6:H73)/2)</f>
        <v>14</v>
      </c>
      <c r="I74" s="130">
        <f>(COUNT(I6:I73)/2)</f>
        <v>12</v>
      </c>
      <c r="J74" s="130">
        <f>(COUNT(J6:J60)/2)</f>
        <v>12</v>
      </c>
      <c r="K74" s="31">
        <f>(COUNT(K6:K73)/2)</f>
        <v>8</v>
      </c>
      <c r="L74" s="344"/>
      <c r="M74" s="344"/>
    </row>
    <row r="75" spans="1:13" ht="12.75" customHeight="1">
      <c r="A75" s="298" t="s">
        <v>12</v>
      </c>
      <c r="B75" s="298"/>
      <c r="C75" s="151"/>
      <c r="D75" s="34" t="s">
        <v>13</v>
      </c>
      <c r="E75" s="34" t="s">
        <v>14</v>
      </c>
      <c r="F75" s="36" t="s">
        <v>134</v>
      </c>
      <c r="G75" s="36">
        <v>0.5</v>
      </c>
      <c r="H75" s="36">
        <v>0.25</v>
      </c>
      <c r="I75" s="36"/>
      <c r="J75" s="34">
        <v>0.125</v>
      </c>
      <c r="K75" s="144">
        <v>0.0625</v>
      </c>
      <c r="L75" s="144">
        <v>0.03125</v>
      </c>
      <c r="M75" s="145"/>
    </row>
    <row r="76" spans="1:17" ht="12" customHeight="1">
      <c r="A76" s="298"/>
      <c r="B76" s="298"/>
      <c r="C76" s="166"/>
      <c r="D76" s="146">
        <v>50</v>
      </c>
      <c r="E76" s="146">
        <v>35</v>
      </c>
      <c r="F76" s="147">
        <v>26</v>
      </c>
      <c r="G76" s="146">
        <v>22</v>
      </c>
      <c r="H76" s="146">
        <v>12</v>
      </c>
      <c r="I76" s="146"/>
      <c r="J76" s="146">
        <v>6</v>
      </c>
      <c r="K76" s="147">
        <v>4</v>
      </c>
      <c r="L76" s="148" t="s">
        <v>7</v>
      </c>
      <c r="M76" s="145"/>
      <c r="P76" s="149"/>
      <c r="Q76" s="149"/>
    </row>
    <row r="77" spans="1:15" ht="26.25" customHeight="1">
      <c r="A77" s="298" t="s">
        <v>135</v>
      </c>
      <c r="B77" s="298"/>
      <c r="C77" s="152"/>
      <c r="D77" s="345" t="s">
        <v>163</v>
      </c>
      <c r="E77" s="346"/>
      <c r="F77" s="346"/>
      <c r="G77" s="346"/>
      <c r="H77" s="346"/>
      <c r="I77" s="346"/>
      <c r="J77" s="346"/>
      <c r="K77" s="346"/>
      <c r="L77" s="346"/>
      <c r="M77" s="346"/>
      <c r="N77" s="346"/>
      <c r="O77" s="347"/>
    </row>
    <row r="78" spans="1:15" ht="26.25" customHeight="1">
      <c r="A78" s="298" t="s">
        <v>136</v>
      </c>
      <c r="B78" s="298"/>
      <c r="C78" s="152"/>
      <c r="D78" s="335" t="s">
        <v>137</v>
      </c>
      <c r="E78" s="336"/>
      <c r="F78" s="336"/>
      <c r="G78" s="336"/>
      <c r="H78" s="336"/>
      <c r="I78" s="336"/>
      <c r="J78" s="336"/>
      <c r="K78" s="336"/>
      <c r="L78" s="336"/>
      <c r="M78" s="336"/>
      <c r="N78" s="336"/>
      <c r="O78" s="337"/>
    </row>
    <row r="79" spans="1:15" ht="27" customHeight="1">
      <c r="A79" s="338" t="s">
        <v>138</v>
      </c>
      <c r="B79" s="339"/>
      <c r="C79" s="339"/>
      <c r="D79" s="339"/>
      <c r="E79" s="339"/>
      <c r="F79" s="339"/>
      <c r="G79" s="339"/>
      <c r="H79" s="339"/>
      <c r="I79" s="339"/>
      <c r="J79" s="339"/>
      <c r="K79" s="339"/>
      <c r="L79" s="339"/>
      <c r="M79" s="339"/>
      <c r="N79" s="339"/>
      <c r="O79" s="340"/>
    </row>
    <row r="80" spans="1:13" ht="12.75">
      <c r="A80" s="150"/>
      <c r="B80" s="150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</row>
  </sheetData>
  <sheetProtection/>
  <mergeCells count="20">
    <mergeCell ref="B1:O1"/>
    <mergeCell ref="D2:K2"/>
    <mergeCell ref="A3:E3"/>
    <mergeCell ref="J3:M3"/>
    <mergeCell ref="A4:A5"/>
    <mergeCell ref="B4:B5"/>
    <mergeCell ref="C4:C5"/>
    <mergeCell ref="D4:D5"/>
    <mergeCell ref="L4:L5"/>
    <mergeCell ref="M4:M5"/>
    <mergeCell ref="A78:B78"/>
    <mergeCell ref="D78:O78"/>
    <mergeCell ref="A79:O79"/>
    <mergeCell ref="N4:N5"/>
    <mergeCell ref="O4:O5"/>
    <mergeCell ref="A74:D74"/>
    <mergeCell ref="L74:M74"/>
    <mergeCell ref="A75:B76"/>
    <mergeCell ref="A77:B77"/>
    <mergeCell ref="D77:O77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9"/>
  <sheetViews>
    <sheetView zoomScalePageLayoutView="0" workbookViewId="0" topLeftCell="A1">
      <selection activeCell="S12" sqref="S12"/>
    </sheetView>
  </sheetViews>
  <sheetFormatPr defaultColWidth="9.00390625" defaultRowHeight="12.75"/>
  <cols>
    <col min="1" max="1" width="5.50390625" style="1" customWidth="1"/>
    <col min="2" max="2" width="18.50390625" style="1" bestFit="1" customWidth="1"/>
    <col min="3" max="3" width="8.875" style="1" bestFit="1" customWidth="1"/>
    <col min="4" max="4" width="5.00390625" style="1" customWidth="1"/>
    <col min="5" max="11" width="6.375" style="1" customWidth="1"/>
    <col min="12" max="12" width="7.00390625" style="1" customWidth="1"/>
    <col min="13" max="13" width="2.875" style="1" customWidth="1"/>
    <col min="14" max="14" width="5.50390625" style="1" bestFit="1" customWidth="1"/>
    <col min="15" max="15" width="5.125" style="1" customWidth="1"/>
    <col min="16" max="16384" width="8.875" style="1" customWidth="1"/>
  </cols>
  <sheetData>
    <row r="1" spans="2:15" ht="33" customHeight="1">
      <c r="B1" s="322" t="s">
        <v>23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</row>
    <row r="2" spans="4:15" ht="12.75">
      <c r="D2" s="323" t="s">
        <v>39</v>
      </c>
      <c r="E2" s="323"/>
      <c r="F2" s="323"/>
      <c r="G2" s="323"/>
      <c r="H2" s="323"/>
      <c r="I2" s="323"/>
      <c r="J2" s="323"/>
      <c r="K2" s="323"/>
      <c r="O2" s="2"/>
    </row>
    <row r="3" spans="1:15" ht="13.5" thickBot="1">
      <c r="A3" s="348" t="s">
        <v>182</v>
      </c>
      <c r="B3" s="348"/>
      <c r="C3" s="348"/>
      <c r="D3" s="348"/>
      <c r="E3" s="348"/>
      <c r="J3" s="349" t="s">
        <v>24</v>
      </c>
      <c r="K3" s="349"/>
      <c r="L3" s="349"/>
      <c r="M3" s="349"/>
      <c r="O3" s="2"/>
    </row>
    <row r="4" spans="1:15" ht="22.5" customHeight="1">
      <c r="A4" s="350" t="s">
        <v>0</v>
      </c>
      <c r="B4" s="351" t="s">
        <v>1</v>
      </c>
      <c r="C4" s="352" t="s">
        <v>145</v>
      </c>
      <c r="D4" s="352" t="s">
        <v>2</v>
      </c>
      <c r="E4" s="124" t="s">
        <v>3</v>
      </c>
      <c r="F4" s="125"/>
      <c r="G4" s="125"/>
      <c r="H4" s="125"/>
      <c r="I4" s="125"/>
      <c r="J4" s="125"/>
      <c r="K4" s="126"/>
      <c r="L4" s="353" t="s">
        <v>4</v>
      </c>
      <c r="M4" s="355" t="s">
        <v>5</v>
      </c>
      <c r="N4" s="311" t="s">
        <v>200</v>
      </c>
      <c r="O4" s="341"/>
    </row>
    <row r="5" spans="1:15" ht="69" customHeight="1" thickBot="1">
      <c r="A5" s="350"/>
      <c r="B5" s="351"/>
      <c r="C5" s="352"/>
      <c r="D5" s="352"/>
      <c r="E5" s="123" t="s">
        <v>183</v>
      </c>
      <c r="F5" s="123" t="s">
        <v>184</v>
      </c>
      <c r="G5" s="123" t="s">
        <v>210</v>
      </c>
      <c r="H5" s="123" t="s">
        <v>211</v>
      </c>
      <c r="I5" s="123"/>
      <c r="J5" s="123"/>
      <c r="K5" s="127"/>
      <c r="L5" s="354"/>
      <c r="M5" s="326"/>
      <c r="N5" s="312"/>
      <c r="O5" s="342"/>
    </row>
    <row r="6" spans="1:15" ht="12" customHeight="1">
      <c r="A6" s="128" t="s">
        <v>6</v>
      </c>
      <c r="B6" s="129" t="s">
        <v>108</v>
      </c>
      <c r="C6" s="129" t="s">
        <v>147</v>
      </c>
      <c r="D6" s="130"/>
      <c r="E6" s="35">
        <v>20.5</v>
      </c>
      <c r="F6" s="84">
        <v>21.5</v>
      </c>
      <c r="G6" s="153">
        <v>29</v>
      </c>
      <c r="H6" s="153">
        <v>29</v>
      </c>
      <c r="I6" s="84"/>
      <c r="J6" s="84"/>
      <c r="K6" s="132"/>
      <c r="L6" s="230">
        <f>SUM(E6:K6)</f>
        <v>100</v>
      </c>
      <c r="M6" s="136">
        <f>COUNT(E6:K6)</f>
        <v>4</v>
      </c>
      <c r="N6" s="227">
        <f>L6</f>
        <v>100</v>
      </c>
      <c r="O6" s="137"/>
    </row>
    <row r="7" spans="1:15" ht="12" customHeight="1">
      <c r="A7" s="128" t="s">
        <v>7</v>
      </c>
      <c r="B7" s="129" t="s">
        <v>33</v>
      </c>
      <c r="C7" s="129" t="s">
        <v>147</v>
      </c>
      <c r="D7" s="130"/>
      <c r="E7" s="84">
        <v>17</v>
      </c>
      <c r="F7" s="84">
        <v>21.5</v>
      </c>
      <c r="G7" s="153">
        <v>29</v>
      </c>
      <c r="H7" s="153">
        <v>29</v>
      </c>
      <c r="I7" s="84"/>
      <c r="J7" s="84"/>
      <c r="K7" s="163"/>
      <c r="L7" s="230">
        <f>SUM(E7:K7)</f>
        <v>96.5</v>
      </c>
      <c r="M7" s="136">
        <f>COUNT(E7:K7)</f>
        <v>4</v>
      </c>
      <c r="N7" s="227">
        <f aca="true" t="shared" si="0" ref="N7:N70">L7</f>
        <v>96.5</v>
      </c>
      <c r="O7" s="137"/>
    </row>
    <row r="8" spans="1:15" ht="12" customHeight="1">
      <c r="A8" s="128" t="s">
        <v>8</v>
      </c>
      <c r="B8" s="129" t="s">
        <v>185</v>
      </c>
      <c r="C8" s="129" t="s">
        <v>147</v>
      </c>
      <c r="D8" s="130"/>
      <c r="E8" s="153">
        <v>29</v>
      </c>
      <c r="F8" s="131">
        <v>29</v>
      </c>
      <c r="G8" s="135"/>
      <c r="H8" s="135">
        <v>10</v>
      </c>
      <c r="I8" s="131"/>
      <c r="J8" s="84"/>
      <c r="K8" s="132"/>
      <c r="L8" s="230">
        <f>SUM(E8:K8)</f>
        <v>68</v>
      </c>
      <c r="M8" s="133">
        <f>COUNT(E8:K8)</f>
        <v>3</v>
      </c>
      <c r="N8" s="227">
        <f t="shared" si="0"/>
        <v>68</v>
      </c>
      <c r="O8" s="134"/>
    </row>
    <row r="9" spans="1:15" ht="12" customHeight="1">
      <c r="A9" s="128" t="s">
        <v>25</v>
      </c>
      <c r="B9" s="129" t="s">
        <v>150</v>
      </c>
      <c r="C9" s="129" t="s">
        <v>147</v>
      </c>
      <c r="D9" s="130"/>
      <c r="E9" s="153">
        <v>29</v>
      </c>
      <c r="F9" s="153">
        <v>29</v>
      </c>
      <c r="G9" s="135"/>
      <c r="H9" s="135"/>
      <c r="I9" s="131"/>
      <c r="J9" s="84"/>
      <c r="K9" s="132"/>
      <c r="L9" s="230">
        <f aca="true" t="shared" si="1" ref="L9:L17">SUM(E9:K9)</f>
        <v>58</v>
      </c>
      <c r="M9" s="133">
        <f aca="true" t="shared" si="2" ref="M9:M17">COUNT(E9:K9)</f>
        <v>2</v>
      </c>
      <c r="N9" s="227">
        <f t="shared" si="0"/>
        <v>58</v>
      </c>
      <c r="O9" s="134"/>
    </row>
    <row r="10" spans="1:15" ht="12" customHeight="1">
      <c r="A10" s="128" t="s">
        <v>9</v>
      </c>
      <c r="B10" s="129" t="s">
        <v>90</v>
      </c>
      <c r="C10" s="129" t="s">
        <v>147</v>
      </c>
      <c r="D10" s="130"/>
      <c r="E10" s="84">
        <v>2</v>
      </c>
      <c r="F10" s="84">
        <v>9</v>
      </c>
      <c r="G10" s="84">
        <v>20.5</v>
      </c>
      <c r="H10" s="135">
        <v>20.5</v>
      </c>
      <c r="I10" s="84"/>
      <c r="J10" s="84"/>
      <c r="K10" s="132"/>
      <c r="L10" s="230">
        <f t="shared" si="1"/>
        <v>52</v>
      </c>
      <c r="M10" s="136">
        <f t="shared" si="2"/>
        <v>4</v>
      </c>
      <c r="N10" s="227">
        <f t="shared" si="0"/>
        <v>52</v>
      </c>
      <c r="O10" s="137"/>
    </row>
    <row r="11" spans="1:15" ht="12" customHeight="1">
      <c r="A11" s="128" t="s">
        <v>10</v>
      </c>
      <c r="B11" s="129" t="s">
        <v>83</v>
      </c>
      <c r="C11" s="129" t="s">
        <v>147</v>
      </c>
      <c r="D11" s="130"/>
      <c r="E11" s="84">
        <v>15</v>
      </c>
      <c r="F11" s="84">
        <v>9</v>
      </c>
      <c r="G11" s="84">
        <v>10</v>
      </c>
      <c r="H11" s="135">
        <v>17</v>
      </c>
      <c r="I11" s="84"/>
      <c r="J11" s="84"/>
      <c r="K11" s="132"/>
      <c r="L11" s="230">
        <f t="shared" si="1"/>
        <v>51</v>
      </c>
      <c r="M11" s="136">
        <f t="shared" si="2"/>
        <v>4</v>
      </c>
      <c r="N11" s="227">
        <f t="shared" si="0"/>
        <v>51</v>
      </c>
      <c r="O11" s="137"/>
    </row>
    <row r="12" spans="1:15" ht="12" customHeight="1">
      <c r="A12" s="128" t="s">
        <v>51</v>
      </c>
      <c r="B12" s="129" t="s">
        <v>186</v>
      </c>
      <c r="C12" s="129" t="s">
        <v>147</v>
      </c>
      <c r="D12" s="130"/>
      <c r="E12" s="84">
        <v>9</v>
      </c>
      <c r="F12" s="84">
        <v>9</v>
      </c>
      <c r="G12" s="84">
        <v>20.5</v>
      </c>
      <c r="H12" s="135">
        <v>9</v>
      </c>
      <c r="I12" s="84"/>
      <c r="J12" s="84"/>
      <c r="K12" s="132"/>
      <c r="L12" s="230">
        <f t="shared" si="1"/>
        <v>47.5</v>
      </c>
      <c r="M12" s="136">
        <f t="shared" si="2"/>
        <v>4</v>
      </c>
      <c r="N12" s="227">
        <f t="shared" si="0"/>
        <v>47.5</v>
      </c>
      <c r="O12" s="137"/>
    </row>
    <row r="13" spans="1:15" ht="12" customHeight="1">
      <c r="A13" s="128" t="s">
        <v>52</v>
      </c>
      <c r="B13" s="129" t="s">
        <v>84</v>
      </c>
      <c r="C13" s="129" t="s">
        <v>147</v>
      </c>
      <c r="D13" s="130"/>
      <c r="E13" s="84">
        <v>10</v>
      </c>
      <c r="F13" s="84">
        <v>9</v>
      </c>
      <c r="G13" s="135">
        <v>9</v>
      </c>
      <c r="H13" s="84">
        <v>15</v>
      </c>
      <c r="I13" s="84"/>
      <c r="J13" s="84"/>
      <c r="K13" s="132"/>
      <c r="L13" s="230">
        <f t="shared" si="1"/>
        <v>43</v>
      </c>
      <c r="M13" s="136">
        <f t="shared" si="2"/>
        <v>4</v>
      </c>
      <c r="N13" s="227">
        <f t="shared" si="0"/>
        <v>43</v>
      </c>
      <c r="O13" s="138"/>
    </row>
    <row r="14" spans="1:15" ht="12" customHeight="1">
      <c r="A14" s="128" t="s">
        <v>254</v>
      </c>
      <c r="B14" s="129" t="s">
        <v>79</v>
      </c>
      <c r="C14" s="129" t="s">
        <v>146</v>
      </c>
      <c r="D14" s="130"/>
      <c r="E14" s="164"/>
      <c r="F14" s="164">
        <v>15</v>
      </c>
      <c r="G14" s="84">
        <v>17</v>
      </c>
      <c r="H14" s="84">
        <v>10</v>
      </c>
      <c r="I14" s="84"/>
      <c r="J14" s="84"/>
      <c r="K14" s="132"/>
      <c r="L14" s="230">
        <f t="shared" si="1"/>
        <v>42</v>
      </c>
      <c r="M14" s="136">
        <f t="shared" si="2"/>
        <v>3</v>
      </c>
      <c r="N14" s="227">
        <f t="shared" si="0"/>
        <v>42</v>
      </c>
      <c r="O14" s="137"/>
    </row>
    <row r="15" spans="1:15" ht="12" customHeight="1">
      <c r="A15" s="128" t="s">
        <v>254</v>
      </c>
      <c r="B15" s="129" t="s">
        <v>191</v>
      </c>
      <c r="C15" s="129" t="s">
        <v>147</v>
      </c>
      <c r="D15" s="130"/>
      <c r="E15" s="131"/>
      <c r="F15" s="135">
        <v>15</v>
      </c>
      <c r="G15" s="135">
        <v>10</v>
      </c>
      <c r="H15" s="135">
        <v>17</v>
      </c>
      <c r="I15" s="131"/>
      <c r="J15" s="84"/>
      <c r="K15" s="132"/>
      <c r="L15" s="230">
        <f t="shared" si="1"/>
        <v>42</v>
      </c>
      <c r="M15" s="133">
        <f t="shared" si="2"/>
        <v>3</v>
      </c>
      <c r="N15" s="227">
        <f t="shared" si="0"/>
        <v>42</v>
      </c>
      <c r="O15" s="134"/>
    </row>
    <row r="16" spans="1:15" ht="12" customHeight="1">
      <c r="A16" s="128" t="s">
        <v>69</v>
      </c>
      <c r="B16" s="129" t="s">
        <v>40</v>
      </c>
      <c r="C16" s="129" t="s">
        <v>147</v>
      </c>
      <c r="D16" s="130"/>
      <c r="E16" s="84">
        <v>15</v>
      </c>
      <c r="F16" s="84">
        <v>2</v>
      </c>
      <c r="G16" s="84">
        <v>9</v>
      </c>
      <c r="H16" s="84">
        <v>15</v>
      </c>
      <c r="I16" s="84"/>
      <c r="J16" s="84"/>
      <c r="K16" s="163"/>
      <c r="L16" s="230">
        <f t="shared" si="1"/>
        <v>41</v>
      </c>
      <c r="M16" s="136">
        <f t="shared" si="2"/>
        <v>4</v>
      </c>
      <c r="N16" s="227">
        <f t="shared" si="0"/>
        <v>41</v>
      </c>
      <c r="O16" s="137"/>
    </row>
    <row r="17" spans="1:15" ht="12" customHeight="1">
      <c r="A17" s="128" t="s">
        <v>92</v>
      </c>
      <c r="B17" s="129" t="s">
        <v>190</v>
      </c>
      <c r="C17" s="129" t="s">
        <v>147</v>
      </c>
      <c r="D17" s="130"/>
      <c r="E17" s="135">
        <v>9</v>
      </c>
      <c r="F17" s="135">
        <v>9</v>
      </c>
      <c r="G17" s="135">
        <v>9</v>
      </c>
      <c r="H17" s="135">
        <v>9</v>
      </c>
      <c r="I17" s="131"/>
      <c r="J17" s="84"/>
      <c r="K17" s="132"/>
      <c r="L17" s="230">
        <f t="shared" si="1"/>
        <v>36</v>
      </c>
      <c r="M17" s="133">
        <f t="shared" si="2"/>
        <v>4</v>
      </c>
      <c r="N17" s="227">
        <f t="shared" si="0"/>
        <v>36</v>
      </c>
      <c r="O17" s="134"/>
    </row>
    <row r="18" spans="1:15" ht="12" customHeight="1">
      <c r="A18" s="128" t="s">
        <v>97</v>
      </c>
      <c r="B18" s="129" t="s">
        <v>80</v>
      </c>
      <c r="C18" s="129" t="s">
        <v>147</v>
      </c>
      <c r="D18" s="130"/>
      <c r="E18" s="84">
        <v>17</v>
      </c>
      <c r="F18" s="84">
        <v>17</v>
      </c>
      <c r="G18" s="84"/>
      <c r="H18" s="153"/>
      <c r="I18" s="84"/>
      <c r="J18" s="84"/>
      <c r="K18" s="132"/>
      <c r="L18" s="230">
        <f>SUM(E18:K18)</f>
        <v>34</v>
      </c>
      <c r="M18" s="136">
        <f>COUNT(E18:K18)</f>
        <v>2</v>
      </c>
      <c r="N18" s="227">
        <f t="shared" si="0"/>
        <v>34</v>
      </c>
      <c r="O18" s="137"/>
    </row>
    <row r="19" spans="1:15" ht="12" customHeight="1">
      <c r="A19" s="128" t="s">
        <v>97</v>
      </c>
      <c r="B19" s="129" t="s">
        <v>32</v>
      </c>
      <c r="C19" s="129" t="s">
        <v>147</v>
      </c>
      <c r="D19" s="130"/>
      <c r="E19" s="84">
        <v>10</v>
      </c>
      <c r="F19" s="84">
        <v>17</v>
      </c>
      <c r="G19" s="153"/>
      <c r="H19" s="84">
        <v>2.5</v>
      </c>
      <c r="I19" s="84"/>
      <c r="J19" s="84"/>
      <c r="K19" s="132"/>
      <c r="L19" s="230">
        <f>SUM(E19:K19)</f>
        <v>29.5</v>
      </c>
      <c r="M19" s="136">
        <f>COUNT(E19:K19)</f>
        <v>3</v>
      </c>
      <c r="N19" s="227">
        <f t="shared" si="0"/>
        <v>29.5</v>
      </c>
      <c r="O19" s="138"/>
    </row>
    <row r="20" spans="1:15" ht="12" customHeight="1">
      <c r="A20" s="128" t="s">
        <v>100</v>
      </c>
      <c r="B20" s="129" t="s">
        <v>189</v>
      </c>
      <c r="C20" s="129" t="s">
        <v>188</v>
      </c>
      <c r="D20" s="130"/>
      <c r="E20" s="84">
        <v>9</v>
      </c>
      <c r="F20" s="153"/>
      <c r="G20" s="84">
        <v>17</v>
      </c>
      <c r="H20" s="84"/>
      <c r="I20" s="84"/>
      <c r="J20" s="84"/>
      <c r="K20" s="163"/>
      <c r="L20" s="230">
        <f>SUM(E20:K20)</f>
        <v>26</v>
      </c>
      <c r="M20" s="136">
        <f>COUNT(E20:K20)</f>
        <v>2</v>
      </c>
      <c r="N20" s="227">
        <f t="shared" si="0"/>
        <v>26</v>
      </c>
      <c r="O20" s="139"/>
    </row>
    <row r="21" spans="1:15" ht="12" customHeight="1">
      <c r="A21" s="128" t="s">
        <v>105</v>
      </c>
      <c r="B21" s="129" t="s">
        <v>247</v>
      </c>
      <c r="C21" s="129" t="s">
        <v>147</v>
      </c>
      <c r="D21" s="130"/>
      <c r="E21" s="164">
        <v>2</v>
      </c>
      <c r="F21" s="164"/>
      <c r="G21" s="84"/>
      <c r="H21" s="84">
        <v>20.5</v>
      </c>
      <c r="I21" s="84"/>
      <c r="J21" s="84"/>
      <c r="K21" s="132"/>
      <c r="L21" s="230">
        <f>SUM(E21:K21)</f>
        <v>22.5</v>
      </c>
      <c r="M21" s="136">
        <f>COUNT(E21:K21)</f>
        <v>2</v>
      </c>
      <c r="N21" s="227">
        <f t="shared" si="0"/>
        <v>22.5</v>
      </c>
      <c r="O21" s="137"/>
    </row>
    <row r="22" spans="1:15" ht="12" customHeight="1">
      <c r="A22" s="128" t="s">
        <v>256</v>
      </c>
      <c r="B22" s="129" t="s">
        <v>35</v>
      </c>
      <c r="C22" s="129" t="s">
        <v>147</v>
      </c>
      <c r="D22" s="130"/>
      <c r="E22" s="84">
        <v>20.5</v>
      </c>
      <c r="F22" s="84"/>
      <c r="G22" s="84"/>
      <c r="H22" s="153"/>
      <c r="I22" s="84"/>
      <c r="J22" s="84"/>
      <c r="K22" s="132"/>
      <c r="L22" s="230">
        <f>SUM(E22:K22)</f>
        <v>20.5</v>
      </c>
      <c r="M22" s="136">
        <f>COUNT(E22:K22)</f>
        <v>1</v>
      </c>
      <c r="N22" s="227">
        <f t="shared" si="0"/>
        <v>20.5</v>
      </c>
      <c r="O22" s="137"/>
    </row>
    <row r="23" spans="1:15" ht="12" customHeight="1">
      <c r="A23" s="128" t="s">
        <v>256</v>
      </c>
      <c r="B23" s="129" t="s">
        <v>30</v>
      </c>
      <c r="C23" s="129" t="s">
        <v>147</v>
      </c>
      <c r="D23" s="130"/>
      <c r="E23" s="84"/>
      <c r="F23" s="135">
        <v>9</v>
      </c>
      <c r="G23" s="84">
        <v>2.5</v>
      </c>
      <c r="H23" s="84">
        <v>9</v>
      </c>
      <c r="I23" s="84"/>
      <c r="J23" s="84"/>
      <c r="K23" s="163"/>
      <c r="L23" s="230">
        <f aca="true" t="shared" si="3" ref="L23:L28">SUM(E23:K23)</f>
        <v>20.5</v>
      </c>
      <c r="M23" s="136">
        <f aca="true" t="shared" si="4" ref="M23:M28">COUNT(E23:K23)</f>
        <v>3</v>
      </c>
      <c r="N23" s="227">
        <f t="shared" si="0"/>
        <v>20.5</v>
      </c>
      <c r="O23" s="165"/>
    </row>
    <row r="24" spans="1:15" ht="12" customHeight="1">
      <c r="A24" s="128" t="s">
        <v>257</v>
      </c>
      <c r="B24" s="129" t="s">
        <v>96</v>
      </c>
      <c r="C24" s="129" t="s">
        <v>147</v>
      </c>
      <c r="D24" s="130"/>
      <c r="E24" s="84">
        <v>9</v>
      </c>
      <c r="F24" s="153"/>
      <c r="G24" s="84"/>
      <c r="H24" s="84">
        <v>9</v>
      </c>
      <c r="I24" s="84"/>
      <c r="J24" s="84"/>
      <c r="K24" s="163"/>
      <c r="L24" s="230">
        <f t="shared" si="3"/>
        <v>18</v>
      </c>
      <c r="M24" s="136">
        <f t="shared" si="4"/>
        <v>2</v>
      </c>
      <c r="N24" s="227">
        <f t="shared" si="0"/>
        <v>18</v>
      </c>
      <c r="O24" s="137"/>
    </row>
    <row r="25" spans="1:15" ht="12" customHeight="1">
      <c r="A25" s="128" t="s">
        <v>257</v>
      </c>
      <c r="B25" s="129" t="s">
        <v>113</v>
      </c>
      <c r="C25" s="129" t="s">
        <v>147</v>
      </c>
      <c r="D25" s="130"/>
      <c r="E25" s="84">
        <v>9</v>
      </c>
      <c r="F25" s="84"/>
      <c r="G25" s="84"/>
      <c r="H25" s="135">
        <v>9</v>
      </c>
      <c r="I25" s="84"/>
      <c r="J25" s="84"/>
      <c r="K25" s="132"/>
      <c r="L25" s="230">
        <f t="shared" si="3"/>
        <v>18</v>
      </c>
      <c r="M25" s="136">
        <f t="shared" si="4"/>
        <v>2</v>
      </c>
      <c r="N25" s="227">
        <f t="shared" si="0"/>
        <v>18</v>
      </c>
      <c r="O25" s="137"/>
    </row>
    <row r="26" spans="1:15" ht="12" customHeight="1">
      <c r="A26" s="128" t="s">
        <v>258</v>
      </c>
      <c r="B26" s="129" t="s">
        <v>162</v>
      </c>
      <c r="C26" s="129" t="s">
        <v>147</v>
      </c>
      <c r="D26" s="130"/>
      <c r="E26" s="84">
        <v>2.5</v>
      </c>
      <c r="F26" s="84">
        <v>9</v>
      </c>
      <c r="G26" s="84">
        <v>1</v>
      </c>
      <c r="H26" s="84">
        <v>2.5</v>
      </c>
      <c r="I26" s="84"/>
      <c r="J26" s="84"/>
      <c r="K26" s="163"/>
      <c r="L26" s="230">
        <f t="shared" si="3"/>
        <v>15</v>
      </c>
      <c r="M26" s="136">
        <f t="shared" si="4"/>
        <v>4</v>
      </c>
      <c r="N26" s="227">
        <f t="shared" si="0"/>
        <v>15</v>
      </c>
      <c r="O26" s="137"/>
    </row>
    <row r="27" spans="1:15" ht="12" customHeight="1">
      <c r="A27" s="128" t="s">
        <v>258</v>
      </c>
      <c r="B27" s="129" t="s">
        <v>192</v>
      </c>
      <c r="C27" s="129" t="s">
        <v>147</v>
      </c>
      <c r="D27" s="130"/>
      <c r="E27" s="84">
        <v>2.5</v>
      </c>
      <c r="F27" s="84">
        <v>9</v>
      </c>
      <c r="G27" s="84">
        <v>1</v>
      </c>
      <c r="H27" s="84">
        <v>2.5</v>
      </c>
      <c r="I27" s="84"/>
      <c r="J27" s="84"/>
      <c r="K27" s="132"/>
      <c r="L27" s="230">
        <f t="shared" si="3"/>
        <v>15</v>
      </c>
      <c r="M27" s="136">
        <f t="shared" si="4"/>
        <v>4</v>
      </c>
      <c r="N27" s="227">
        <f t="shared" si="0"/>
        <v>15</v>
      </c>
      <c r="O27" s="138"/>
    </row>
    <row r="28" spans="1:15" ht="12" customHeight="1">
      <c r="A28" s="128" t="s">
        <v>176</v>
      </c>
      <c r="B28" s="129" t="s">
        <v>199</v>
      </c>
      <c r="C28" s="129" t="s">
        <v>147</v>
      </c>
      <c r="D28" s="130"/>
      <c r="E28" s="84">
        <v>2.5</v>
      </c>
      <c r="F28" s="84"/>
      <c r="G28" s="164">
        <v>10</v>
      </c>
      <c r="H28" s="84">
        <v>2</v>
      </c>
      <c r="I28" s="84"/>
      <c r="J28" s="84"/>
      <c r="K28" s="132"/>
      <c r="L28" s="230">
        <f t="shared" si="3"/>
        <v>14.5</v>
      </c>
      <c r="M28" s="136">
        <f t="shared" si="4"/>
        <v>3</v>
      </c>
      <c r="N28" s="227">
        <f t="shared" si="0"/>
        <v>14.5</v>
      </c>
      <c r="O28" s="138"/>
    </row>
    <row r="29" spans="1:15" ht="12" customHeight="1">
      <c r="A29" s="128" t="s">
        <v>259</v>
      </c>
      <c r="B29" s="129" t="s">
        <v>241</v>
      </c>
      <c r="C29" s="129" t="s">
        <v>146</v>
      </c>
      <c r="D29" s="130"/>
      <c r="E29" s="131"/>
      <c r="F29" s="135"/>
      <c r="G29" s="135">
        <v>14</v>
      </c>
      <c r="H29" s="131"/>
      <c r="I29" s="131"/>
      <c r="J29" s="84"/>
      <c r="K29" s="132"/>
      <c r="L29" s="230">
        <f aca="true" t="shared" si="5" ref="L29:L35">SUM(E29:K29)</f>
        <v>14</v>
      </c>
      <c r="M29" s="133">
        <f aca="true" t="shared" si="6" ref="M29:M35">COUNT(E29:K29)</f>
        <v>1</v>
      </c>
      <c r="N29" s="227">
        <f t="shared" si="0"/>
        <v>14</v>
      </c>
      <c r="O29" s="134"/>
    </row>
    <row r="30" spans="1:15" ht="12" customHeight="1">
      <c r="A30" s="128" t="s">
        <v>259</v>
      </c>
      <c r="B30" s="129" t="s">
        <v>65</v>
      </c>
      <c r="C30" s="129" t="s">
        <v>146</v>
      </c>
      <c r="D30" s="130"/>
      <c r="E30" s="131"/>
      <c r="F30" s="135"/>
      <c r="G30" s="135">
        <v>14</v>
      </c>
      <c r="H30" s="131"/>
      <c r="I30" s="131"/>
      <c r="J30" s="84"/>
      <c r="K30" s="132"/>
      <c r="L30" s="230">
        <f t="shared" si="5"/>
        <v>14</v>
      </c>
      <c r="M30" s="133">
        <f t="shared" si="6"/>
        <v>1</v>
      </c>
      <c r="N30" s="227">
        <f t="shared" si="0"/>
        <v>14</v>
      </c>
      <c r="O30" s="134"/>
    </row>
    <row r="31" spans="1:15" ht="12" customHeight="1">
      <c r="A31" s="128" t="s">
        <v>216</v>
      </c>
      <c r="B31" s="129" t="s">
        <v>61</v>
      </c>
      <c r="C31" s="129" t="s">
        <v>146</v>
      </c>
      <c r="D31" s="130"/>
      <c r="E31" s="84"/>
      <c r="F31" s="84"/>
      <c r="G31" s="84">
        <v>10</v>
      </c>
      <c r="H31" s="84"/>
      <c r="I31" s="84"/>
      <c r="J31" s="84"/>
      <c r="K31" s="132"/>
      <c r="L31" s="230">
        <f t="shared" si="5"/>
        <v>10</v>
      </c>
      <c r="M31" s="136">
        <f t="shared" si="6"/>
        <v>1</v>
      </c>
      <c r="N31" s="227">
        <f t="shared" si="0"/>
        <v>10</v>
      </c>
      <c r="O31" s="138"/>
    </row>
    <row r="32" spans="1:15" ht="12" customHeight="1">
      <c r="A32" s="128" t="s">
        <v>260</v>
      </c>
      <c r="B32" s="129" t="s">
        <v>242</v>
      </c>
      <c r="C32" s="129" t="s">
        <v>146</v>
      </c>
      <c r="D32" s="130"/>
      <c r="E32" s="84"/>
      <c r="F32" s="84"/>
      <c r="G32" s="84">
        <v>9</v>
      </c>
      <c r="H32" s="153"/>
      <c r="I32" s="84"/>
      <c r="J32" s="84"/>
      <c r="K32" s="132"/>
      <c r="L32" s="230">
        <f t="shared" si="5"/>
        <v>9</v>
      </c>
      <c r="M32" s="136">
        <f t="shared" si="6"/>
        <v>1</v>
      </c>
      <c r="N32" s="227">
        <f t="shared" si="0"/>
        <v>9</v>
      </c>
      <c r="O32" s="137"/>
    </row>
    <row r="33" spans="1:15" ht="12" customHeight="1">
      <c r="A33" s="128" t="s">
        <v>260</v>
      </c>
      <c r="B33" s="129" t="s">
        <v>148</v>
      </c>
      <c r="C33" s="129" t="s">
        <v>147</v>
      </c>
      <c r="D33" s="130"/>
      <c r="E33" s="84"/>
      <c r="F33" s="84"/>
      <c r="G33" s="84"/>
      <c r="H33" s="135">
        <v>9</v>
      </c>
      <c r="I33" s="84"/>
      <c r="J33" s="84"/>
      <c r="K33" s="132"/>
      <c r="L33" s="230">
        <f t="shared" si="5"/>
        <v>9</v>
      </c>
      <c r="M33" s="136">
        <f t="shared" si="6"/>
        <v>1</v>
      </c>
      <c r="N33" s="227">
        <f t="shared" si="0"/>
        <v>9</v>
      </c>
      <c r="O33" s="137"/>
    </row>
    <row r="34" spans="1:15" ht="12" customHeight="1">
      <c r="A34" s="128" t="s">
        <v>260</v>
      </c>
      <c r="B34" s="129" t="s">
        <v>187</v>
      </c>
      <c r="C34" s="129" t="s">
        <v>188</v>
      </c>
      <c r="D34" s="130"/>
      <c r="E34" s="84">
        <v>9</v>
      </c>
      <c r="F34" s="84"/>
      <c r="G34" s="153"/>
      <c r="H34" s="84"/>
      <c r="I34" s="84"/>
      <c r="J34" s="84"/>
      <c r="K34" s="132"/>
      <c r="L34" s="230">
        <f t="shared" si="5"/>
        <v>9</v>
      </c>
      <c r="M34" s="136">
        <f t="shared" si="6"/>
        <v>1</v>
      </c>
      <c r="N34" s="227">
        <f t="shared" si="0"/>
        <v>9</v>
      </c>
      <c r="O34" s="138"/>
    </row>
    <row r="35" spans="1:15" ht="12" customHeight="1">
      <c r="A35" s="128" t="s">
        <v>255</v>
      </c>
      <c r="B35" s="129" t="s">
        <v>194</v>
      </c>
      <c r="C35" s="129" t="s">
        <v>147</v>
      </c>
      <c r="D35" s="130"/>
      <c r="E35" s="84">
        <v>2.5</v>
      </c>
      <c r="F35" s="135">
        <v>2.5</v>
      </c>
      <c r="G35" s="84"/>
      <c r="H35" s="84">
        <v>2.5</v>
      </c>
      <c r="I35" s="84"/>
      <c r="J35" s="84"/>
      <c r="K35" s="163"/>
      <c r="L35" s="230">
        <f t="shared" si="5"/>
        <v>7.5</v>
      </c>
      <c r="M35" s="136">
        <f t="shared" si="6"/>
        <v>3</v>
      </c>
      <c r="N35" s="227">
        <f t="shared" si="0"/>
        <v>7.5</v>
      </c>
      <c r="O35" s="137"/>
    </row>
    <row r="36" spans="1:15" ht="12" customHeight="1">
      <c r="A36" s="128" t="s">
        <v>255</v>
      </c>
      <c r="B36" s="129" t="s">
        <v>226</v>
      </c>
      <c r="C36" s="129" t="s">
        <v>147</v>
      </c>
      <c r="D36" s="130"/>
      <c r="E36" s="84">
        <v>2.5</v>
      </c>
      <c r="F36" s="84"/>
      <c r="G36" s="84">
        <v>2.5</v>
      </c>
      <c r="H36" s="84">
        <v>2.5</v>
      </c>
      <c r="I36" s="84"/>
      <c r="J36" s="84"/>
      <c r="K36" s="132"/>
      <c r="L36" s="230">
        <f aca="true" t="shared" si="7" ref="L36:L41">SUM(E36:K36)</f>
        <v>7.5</v>
      </c>
      <c r="M36" s="136">
        <f aca="true" t="shared" si="8" ref="M36:M41">COUNT(E36:K36)</f>
        <v>3</v>
      </c>
      <c r="N36" s="227">
        <f t="shared" si="0"/>
        <v>7.5</v>
      </c>
      <c r="O36" s="138"/>
    </row>
    <row r="37" spans="1:15" ht="12" customHeight="1">
      <c r="A37" s="128" t="s">
        <v>261</v>
      </c>
      <c r="B37" s="129" t="s">
        <v>27</v>
      </c>
      <c r="C37" s="129" t="s">
        <v>146</v>
      </c>
      <c r="D37" s="140"/>
      <c r="E37" s="84">
        <v>2.5</v>
      </c>
      <c r="F37" s="84"/>
      <c r="G37" s="84">
        <v>2.5</v>
      </c>
      <c r="H37" s="84">
        <v>2</v>
      </c>
      <c r="I37" s="84"/>
      <c r="J37" s="84"/>
      <c r="K37" s="132"/>
      <c r="L37" s="230">
        <f t="shared" si="7"/>
        <v>7</v>
      </c>
      <c r="M37" s="136">
        <f t="shared" si="8"/>
        <v>3</v>
      </c>
      <c r="N37" s="227">
        <f t="shared" si="0"/>
        <v>7</v>
      </c>
      <c r="O37" s="137"/>
    </row>
    <row r="38" spans="1:15" ht="12" customHeight="1">
      <c r="A38" s="128" t="s">
        <v>261</v>
      </c>
      <c r="B38" s="129" t="s">
        <v>209</v>
      </c>
      <c r="C38" s="129" t="s">
        <v>147</v>
      </c>
      <c r="D38" s="130"/>
      <c r="E38" s="84"/>
      <c r="F38" s="84">
        <v>2.5</v>
      </c>
      <c r="G38" s="84">
        <v>2</v>
      </c>
      <c r="H38" s="84">
        <v>2.5</v>
      </c>
      <c r="I38" s="84"/>
      <c r="J38" s="84"/>
      <c r="K38" s="132"/>
      <c r="L38" s="230">
        <f t="shared" si="7"/>
        <v>7</v>
      </c>
      <c r="M38" s="136">
        <f t="shared" si="8"/>
        <v>3</v>
      </c>
      <c r="N38" s="227">
        <f t="shared" si="0"/>
        <v>7</v>
      </c>
      <c r="O38" s="138"/>
    </row>
    <row r="39" spans="1:15" ht="12" customHeight="1">
      <c r="A39" s="128" t="s">
        <v>262</v>
      </c>
      <c r="B39" s="129" t="s">
        <v>205</v>
      </c>
      <c r="C39" s="129" t="s">
        <v>147</v>
      </c>
      <c r="D39" s="130"/>
      <c r="E39" s="84"/>
      <c r="F39" s="84">
        <v>2.5</v>
      </c>
      <c r="G39" s="84">
        <v>2</v>
      </c>
      <c r="H39" s="84">
        <v>2</v>
      </c>
      <c r="I39" s="84"/>
      <c r="J39" s="84"/>
      <c r="K39" s="132"/>
      <c r="L39" s="230">
        <f t="shared" si="7"/>
        <v>6.5</v>
      </c>
      <c r="M39" s="136">
        <f t="shared" si="8"/>
        <v>3</v>
      </c>
      <c r="N39" s="227">
        <f t="shared" si="0"/>
        <v>6.5</v>
      </c>
      <c r="O39" s="138"/>
    </row>
    <row r="40" spans="1:15" ht="12" customHeight="1">
      <c r="A40" s="128" t="s">
        <v>262</v>
      </c>
      <c r="B40" s="129" t="s">
        <v>206</v>
      </c>
      <c r="C40" s="129" t="s">
        <v>146</v>
      </c>
      <c r="D40" s="130"/>
      <c r="E40" s="84"/>
      <c r="F40" s="84">
        <v>2</v>
      </c>
      <c r="G40" s="84">
        <v>2</v>
      </c>
      <c r="H40" s="84">
        <v>2.5</v>
      </c>
      <c r="I40" s="84"/>
      <c r="J40" s="84"/>
      <c r="K40" s="132"/>
      <c r="L40" s="230">
        <f t="shared" si="7"/>
        <v>6.5</v>
      </c>
      <c r="M40" s="136">
        <f t="shared" si="8"/>
        <v>3</v>
      </c>
      <c r="N40" s="227">
        <f t="shared" si="0"/>
        <v>6.5</v>
      </c>
      <c r="O40" s="138"/>
    </row>
    <row r="41" spans="1:15" ht="12" customHeight="1">
      <c r="A41" s="128" t="s">
        <v>263</v>
      </c>
      <c r="B41" s="129" t="s">
        <v>208</v>
      </c>
      <c r="C41" s="129" t="s">
        <v>147</v>
      </c>
      <c r="D41" s="130"/>
      <c r="E41" s="84"/>
      <c r="F41" s="84">
        <v>2.5</v>
      </c>
      <c r="G41" s="84"/>
      <c r="H41" s="84">
        <v>2.5</v>
      </c>
      <c r="I41" s="84"/>
      <c r="J41" s="84"/>
      <c r="K41" s="132"/>
      <c r="L41" s="230">
        <f t="shared" si="7"/>
        <v>5</v>
      </c>
      <c r="M41" s="136">
        <f t="shared" si="8"/>
        <v>2</v>
      </c>
      <c r="N41" s="227">
        <f t="shared" si="0"/>
        <v>5</v>
      </c>
      <c r="O41" s="138"/>
    </row>
    <row r="42" spans="1:15" ht="12" customHeight="1">
      <c r="A42" s="128" t="s">
        <v>264</v>
      </c>
      <c r="B42" s="129" t="s">
        <v>70</v>
      </c>
      <c r="C42" s="129" t="s">
        <v>147</v>
      </c>
      <c r="D42" s="140"/>
      <c r="E42" s="84">
        <v>2.5</v>
      </c>
      <c r="F42" s="84">
        <v>2</v>
      </c>
      <c r="G42" s="84"/>
      <c r="H42" s="84"/>
      <c r="I42" s="84"/>
      <c r="J42" s="84"/>
      <c r="K42" s="132"/>
      <c r="L42" s="230">
        <f aca="true" t="shared" si="9" ref="L42:L49">SUM(E42:K42)</f>
        <v>4.5</v>
      </c>
      <c r="M42" s="136">
        <f aca="true" t="shared" si="10" ref="M42:M49">COUNT(E42:K42)</f>
        <v>2</v>
      </c>
      <c r="N42" s="227">
        <f t="shared" si="0"/>
        <v>4.5</v>
      </c>
      <c r="O42" s="137"/>
    </row>
    <row r="43" spans="1:15" ht="12" customHeight="1">
      <c r="A43" s="128" t="s">
        <v>264</v>
      </c>
      <c r="B43" s="129" t="s">
        <v>197</v>
      </c>
      <c r="C43" s="129" t="s">
        <v>147</v>
      </c>
      <c r="D43" s="140"/>
      <c r="E43" s="84">
        <v>2</v>
      </c>
      <c r="F43" s="84">
        <v>2.5</v>
      </c>
      <c r="G43" s="84"/>
      <c r="H43" s="84"/>
      <c r="I43" s="15"/>
      <c r="J43" s="15"/>
      <c r="K43" s="172"/>
      <c r="L43" s="236">
        <f t="shared" si="9"/>
        <v>4.5</v>
      </c>
      <c r="M43" s="156">
        <f t="shared" si="10"/>
        <v>2</v>
      </c>
      <c r="N43" s="227">
        <f t="shared" si="0"/>
        <v>4.5</v>
      </c>
      <c r="O43" s="165"/>
    </row>
    <row r="44" spans="1:15" ht="12" customHeight="1">
      <c r="A44" s="128" t="s">
        <v>264</v>
      </c>
      <c r="B44" s="129" t="s">
        <v>198</v>
      </c>
      <c r="C44" s="129" t="s">
        <v>147</v>
      </c>
      <c r="D44" s="140"/>
      <c r="E44" s="84">
        <v>2</v>
      </c>
      <c r="F44" s="84">
        <v>2.5</v>
      </c>
      <c r="G44" s="84"/>
      <c r="H44" s="84"/>
      <c r="I44" s="15"/>
      <c r="J44" s="15"/>
      <c r="K44" s="141"/>
      <c r="L44" s="234">
        <f t="shared" si="9"/>
        <v>4.5</v>
      </c>
      <c r="M44" s="60">
        <f t="shared" si="10"/>
        <v>2</v>
      </c>
      <c r="N44" s="227">
        <f t="shared" si="0"/>
        <v>4.5</v>
      </c>
      <c r="O44" s="173"/>
    </row>
    <row r="45" spans="1:15" ht="12" customHeight="1">
      <c r="A45" s="128" t="s">
        <v>264</v>
      </c>
      <c r="B45" s="129" t="s">
        <v>174</v>
      </c>
      <c r="C45" s="129" t="s">
        <v>230</v>
      </c>
      <c r="D45" s="130"/>
      <c r="E45" s="84"/>
      <c r="F45" s="84"/>
      <c r="G45" s="84">
        <v>2</v>
      </c>
      <c r="H45" s="84">
        <v>2.5</v>
      </c>
      <c r="I45" s="84"/>
      <c r="J45" s="84"/>
      <c r="K45" s="163"/>
      <c r="L45" s="230">
        <f t="shared" si="9"/>
        <v>4.5</v>
      </c>
      <c r="M45" s="136">
        <f t="shared" si="10"/>
        <v>2</v>
      </c>
      <c r="N45" s="227">
        <f t="shared" si="0"/>
        <v>4.5</v>
      </c>
      <c r="O45" s="137"/>
    </row>
    <row r="46" spans="1:15" ht="12" customHeight="1">
      <c r="A46" s="128" t="s">
        <v>264</v>
      </c>
      <c r="B46" s="129" t="s">
        <v>91</v>
      </c>
      <c r="C46" s="129" t="s">
        <v>146</v>
      </c>
      <c r="D46" s="130"/>
      <c r="E46" s="84"/>
      <c r="F46" s="84"/>
      <c r="G46" s="84">
        <v>2.5</v>
      </c>
      <c r="H46" s="84">
        <v>2</v>
      </c>
      <c r="I46" s="84"/>
      <c r="J46" s="84"/>
      <c r="K46" s="132"/>
      <c r="L46" s="230">
        <f t="shared" si="9"/>
        <v>4.5</v>
      </c>
      <c r="M46" s="136">
        <f t="shared" si="10"/>
        <v>2</v>
      </c>
      <c r="N46" s="227">
        <f t="shared" si="0"/>
        <v>4.5</v>
      </c>
      <c r="O46" s="138"/>
    </row>
    <row r="47" spans="1:15" ht="12" customHeight="1">
      <c r="A47" s="128" t="s">
        <v>265</v>
      </c>
      <c r="B47" s="129" t="s">
        <v>86</v>
      </c>
      <c r="C47" s="129" t="s">
        <v>146</v>
      </c>
      <c r="D47" s="130"/>
      <c r="E47" s="84">
        <v>2</v>
      </c>
      <c r="F47" s="84"/>
      <c r="G47" s="84">
        <v>2</v>
      </c>
      <c r="H47" s="84"/>
      <c r="I47" s="84"/>
      <c r="J47" s="84"/>
      <c r="K47" s="132"/>
      <c r="L47" s="230">
        <f t="shared" si="9"/>
        <v>4</v>
      </c>
      <c r="M47" s="136">
        <f t="shared" si="10"/>
        <v>2</v>
      </c>
      <c r="N47" s="227">
        <f t="shared" si="0"/>
        <v>4</v>
      </c>
      <c r="O47" s="138"/>
    </row>
    <row r="48" spans="1:15" ht="12" customHeight="1">
      <c r="A48" s="128" t="s">
        <v>265</v>
      </c>
      <c r="B48" s="129" t="s">
        <v>193</v>
      </c>
      <c r="C48" s="129" t="s">
        <v>146</v>
      </c>
      <c r="D48" s="130"/>
      <c r="E48" s="84">
        <v>2</v>
      </c>
      <c r="F48" s="84"/>
      <c r="G48" s="84">
        <v>2</v>
      </c>
      <c r="H48" s="84"/>
      <c r="I48" s="84"/>
      <c r="J48" s="84"/>
      <c r="K48" s="132"/>
      <c r="L48" s="230">
        <f t="shared" si="9"/>
        <v>4</v>
      </c>
      <c r="M48" s="136">
        <f t="shared" si="10"/>
        <v>2</v>
      </c>
      <c r="N48" s="227">
        <f t="shared" si="0"/>
        <v>4</v>
      </c>
      <c r="O48" s="138"/>
    </row>
    <row r="49" spans="1:15" ht="12" customHeight="1">
      <c r="A49" s="128" t="s">
        <v>266</v>
      </c>
      <c r="B49" s="129" t="s">
        <v>88</v>
      </c>
      <c r="C49" s="129" t="s">
        <v>146</v>
      </c>
      <c r="D49" s="130"/>
      <c r="E49" s="84"/>
      <c r="F49" s="84"/>
      <c r="G49" s="84">
        <v>2.5</v>
      </c>
      <c r="H49" s="84"/>
      <c r="I49" s="84"/>
      <c r="J49" s="84"/>
      <c r="K49" s="132"/>
      <c r="L49" s="230">
        <f t="shared" si="9"/>
        <v>2.5</v>
      </c>
      <c r="M49" s="136">
        <f t="shared" si="10"/>
        <v>1</v>
      </c>
      <c r="N49" s="227">
        <f t="shared" si="0"/>
        <v>2.5</v>
      </c>
      <c r="O49" s="138"/>
    </row>
    <row r="50" spans="1:15" ht="12" customHeight="1">
      <c r="A50" s="128" t="s">
        <v>266</v>
      </c>
      <c r="B50" s="129" t="s">
        <v>112</v>
      </c>
      <c r="C50" s="129" t="s">
        <v>147</v>
      </c>
      <c r="D50" s="130"/>
      <c r="E50" s="84">
        <v>2.5</v>
      </c>
      <c r="F50" s="84"/>
      <c r="G50" s="164"/>
      <c r="H50" s="84"/>
      <c r="I50" s="84"/>
      <c r="J50" s="84"/>
      <c r="K50" s="132"/>
      <c r="L50" s="230">
        <f aca="true" t="shared" si="11" ref="L50:L59">SUM(E50:K50)</f>
        <v>2.5</v>
      </c>
      <c r="M50" s="136">
        <f aca="true" t="shared" si="12" ref="M50:M59">COUNT(E50:K50)</f>
        <v>1</v>
      </c>
      <c r="N50" s="227">
        <f t="shared" si="0"/>
        <v>2.5</v>
      </c>
      <c r="O50" s="138"/>
    </row>
    <row r="51" spans="1:15" ht="12" customHeight="1">
      <c r="A51" s="128" t="s">
        <v>266</v>
      </c>
      <c r="B51" s="129" t="s">
        <v>66</v>
      </c>
      <c r="C51" s="129" t="s">
        <v>146</v>
      </c>
      <c r="D51" s="130"/>
      <c r="E51" s="84"/>
      <c r="F51" s="84"/>
      <c r="G51" s="164">
        <v>2.5</v>
      </c>
      <c r="H51" s="84"/>
      <c r="I51" s="84"/>
      <c r="J51" s="84"/>
      <c r="K51" s="132"/>
      <c r="L51" s="230">
        <f t="shared" si="11"/>
        <v>2.5</v>
      </c>
      <c r="M51" s="136">
        <f t="shared" si="12"/>
        <v>1</v>
      </c>
      <c r="N51" s="227">
        <f t="shared" si="0"/>
        <v>2.5</v>
      </c>
      <c r="O51" s="138"/>
    </row>
    <row r="52" spans="1:15" ht="12" customHeight="1">
      <c r="A52" s="128" t="s">
        <v>266</v>
      </c>
      <c r="B52" s="129" t="s">
        <v>201</v>
      </c>
      <c r="C52" s="129" t="s">
        <v>147</v>
      </c>
      <c r="D52" s="140"/>
      <c r="E52" s="84"/>
      <c r="F52" s="84">
        <v>2.5</v>
      </c>
      <c r="G52" s="84"/>
      <c r="H52" s="84"/>
      <c r="I52" s="84"/>
      <c r="J52" s="84"/>
      <c r="K52" s="132"/>
      <c r="L52" s="230">
        <f t="shared" si="11"/>
        <v>2.5</v>
      </c>
      <c r="M52" s="136">
        <f t="shared" si="12"/>
        <v>1</v>
      </c>
      <c r="N52" s="227">
        <f t="shared" si="0"/>
        <v>2.5</v>
      </c>
      <c r="O52" s="137"/>
    </row>
    <row r="53" spans="1:15" ht="12" customHeight="1">
      <c r="A53" s="128" t="s">
        <v>266</v>
      </c>
      <c r="B53" s="129" t="s">
        <v>202</v>
      </c>
      <c r="C53" s="129" t="s">
        <v>147</v>
      </c>
      <c r="D53" s="130"/>
      <c r="E53" s="84"/>
      <c r="F53" s="84">
        <v>2.5</v>
      </c>
      <c r="G53" s="164"/>
      <c r="H53" s="84"/>
      <c r="I53" s="84"/>
      <c r="J53" s="84"/>
      <c r="K53" s="132"/>
      <c r="L53" s="233">
        <f t="shared" si="11"/>
        <v>2.5</v>
      </c>
      <c r="M53" s="133">
        <f t="shared" si="12"/>
        <v>1</v>
      </c>
      <c r="N53" s="227">
        <f t="shared" si="0"/>
        <v>2.5</v>
      </c>
      <c r="O53" s="165"/>
    </row>
    <row r="54" spans="1:15" ht="12" customHeight="1">
      <c r="A54" s="128" t="s">
        <v>266</v>
      </c>
      <c r="B54" s="129" t="s">
        <v>45</v>
      </c>
      <c r="C54" s="129" t="s">
        <v>146</v>
      </c>
      <c r="D54" s="130"/>
      <c r="E54" s="84"/>
      <c r="F54" s="84"/>
      <c r="G54" s="84">
        <v>2.5</v>
      </c>
      <c r="H54" s="84"/>
      <c r="I54" s="84"/>
      <c r="J54" s="84"/>
      <c r="K54" s="132"/>
      <c r="L54" s="230">
        <f t="shared" si="11"/>
        <v>2.5</v>
      </c>
      <c r="M54" s="136">
        <f t="shared" si="12"/>
        <v>1</v>
      </c>
      <c r="N54" s="227">
        <f t="shared" si="0"/>
        <v>2.5</v>
      </c>
      <c r="O54" s="138"/>
    </row>
    <row r="55" spans="1:15" ht="12" customHeight="1">
      <c r="A55" s="128" t="s">
        <v>266</v>
      </c>
      <c r="B55" s="129" t="s">
        <v>245</v>
      </c>
      <c r="C55" s="129" t="s">
        <v>146</v>
      </c>
      <c r="D55" s="130"/>
      <c r="E55" s="84"/>
      <c r="F55" s="84"/>
      <c r="G55" s="84">
        <v>2.5</v>
      </c>
      <c r="H55" s="84"/>
      <c r="I55" s="84"/>
      <c r="J55" s="84"/>
      <c r="K55" s="132"/>
      <c r="L55" s="230">
        <f t="shared" si="11"/>
        <v>2.5</v>
      </c>
      <c r="M55" s="136">
        <f t="shared" si="12"/>
        <v>1</v>
      </c>
      <c r="N55" s="227">
        <f t="shared" si="0"/>
        <v>2.5</v>
      </c>
      <c r="O55" s="138"/>
    </row>
    <row r="56" spans="1:15" ht="12" customHeight="1">
      <c r="A56" s="128" t="s">
        <v>266</v>
      </c>
      <c r="B56" s="129" t="s">
        <v>111</v>
      </c>
      <c r="C56" s="129" t="s">
        <v>147</v>
      </c>
      <c r="D56" s="130"/>
      <c r="E56" s="84"/>
      <c r="F56" s="84"/>
      <c r="G56" s="84"/>
      <c r="H56" s="84">
        <v>2.5</v>
      </c>
      <c r="I56" s="84"/>
      <c r="J56" s="84"/>
      <c r="K56" s="132"/>
      <c r="L56" s="230">
        <f t="shared" si="11"/>
        <v>2.5</v>
      </c>
      <c r="M56" s="136">
        <f t="shared" si="12"/>
        <v>1</v>
      </c>
      <c r="N56" s="227">
        <f t="shared" si="0"/>
        <v>2.5</v>
      </c>
      <c r="O56" s="138"/>
    </row>
    <row r="57" spans="1:15" ht="12" customHeight="1">
      <c r="A57" s="128" t="s">
        <v>267</v>
      </c>
      <c r="B57" s="129" t="s">
        <v>214</v>
      </c>
      <c r="C57" s="129" t="s">
        <v>147</v>
      </c>
      <c r="D57" s="130"/>
      <c r="E57" s="84"/>
      <c r="F57" s="84"/>
      <c r="G57" s="84"/>
      <c r="H57" s="84">
        <v>2</v>
      </c>
      <c r="I57" s="84"/>
      <c r="J57" s="84"/>
      <c r="K57" s="132"/>
      <c r="L57" s="230">
        <f t="shared" si="11"/>
        <v>2</v>
      </c>
      <c r="M57" s="136">
        <f t="shared" si="12"/>
        <v>1</v>
      </c>
      <c r="N57" s="227">
        <f t="shared" si="0"/>
        <v>2</v>
      </c>
      <c r="O57" s="138"/>
    </row>
    <row r="58" spans="1:15" ht="12" customHeight="1">
      <c r="A58" s="128" t="s">
        <v>267</v>
      </c>
      <c r="B58" s="129" t="s">
        <v>173</v>
      </c>
      <c r="C58" s="129" t="s">
        <v>146</v>
      </c>
      <c r="D58" s="130"/>
      <c r="E58" s="84"/>
      <c r="F58" s="84"/>
      <c r="G58" s="84">
        <v>2</v>
      </c>
      <c r="H58" s="84"/>
      <c r="I58" s="84"/>
      <c r="J58" s="84"/>
      <c r="K58" s="132"/>
      <c r="L58" s="230">
        <f t="shared" si="11"/>
        <v>2</v>
      </c>
      <c r="M58" s="136">
        <f t="shared" si="12"/>
        <v>1</v>
      </c>
      <c r="N58" s="227">
        <f t="shared" si="0"/>
        <v>2</v>
      </c>
      <c r="O58" s="138"/>
    </row>
    <row r="59" spans="1:15" ht="12" customHeight="1">
      <c r="A59" s="128" t="s">
        <v>267</v>
      </c>
      <c r="B59" s="129" t="s">
        <v>62</v>
      </c>
      <c r="C59" s="129" t="s">
        <v>146</v>
      </c>
      <c r="D59" s="130"/>
      <c r="E59" s="84"/>
      <c r="F59" s="84"/>
      <c r="G59" s="84">
        <v>2</v>
      </c>
      <c r="H59" s="84"/>
      <c r="I59" s="84"/>
      <c r="J59" s="84"/>
      <c r="K59" s="132"/>
      <c r="L59" s="230">
        <f t="shared" si="11"/>
        <v>2</v>
      </c>
      <c r="M59" s="136">
        <f t="shared" si="12"/>
        <v>1</v>
      </c>
      <c r="N59" s="227">
        <f t="shared" si="0"/>
        <v>2</v>
      </c>
      <c r="O59" s="138"/>
    </row>
    <row r="60" spans="1:15" ht="12" customHeight="1">
      <c r="A60" s="128" t="s">
        <v>267</v>
      </c>
      <c r="B60" s="129" t="s">
        <v>195</v>
      </c>
      <c r="C60" s="129" t="s">
        <v>147</v>
      </c>
      <c r="D60" s="130"/>
      <c r="E60" s="84">
        <v>2</v>
      </c>
      <c r="F60" s="84"/>
      <c r="G60" s="164"/>
      <c r="H60" s="84"/>
      <c r="I60" s="84"/>
      <c r="J60" s="84"/>
      <c r="K60" s="132"/>
      <c r="L60" s="230">
        <f aca="true" t="shared" si="13" ref="L60:L71">SUM(E60:K60)</f>
        <v>2</v>
      </c>
      <c r="M60" s="136">
        <f aca="true" t="shared" si="14" ref="M60:M71">COUNT(E60:K60)</f>
        <v>1</v>
      </c>
      <c r="N60" s="227">
        <f t="shared" si="0"/>
        <v>2</v>
      </c>
      <c r="O60" s="138"/>
    </row>
    <row r="61" spans="1:15" ht="12" customHeight="1">
      <c r="A61" s="128" t="s">
        <v>267</v>
      </c>
      <c r="B61" s="129" t="s">
        <v>196</v>
      </c>
      <c r="C61" s="129" t="s">
        <v>147</v>
      </c>
      <c r="D61" s="130"/>
      <c r="E61" s="84">
        <v>2</v>
      </c>
      <c r="F61" s="84"/>
      <c r="G61" s="84"/>
      <c r="H61" s="84"/>
      <c r="I61" s="84"/>
      <c r="J61" s="84"/>
      <c r="K61" s="163"/>
      <c r="L61" s="230">
        <f t="shared" si="13"/>
        <v>2</v>
      </c>
      <c r="M61" s="136">
        <f t="shared" si="14"/>
        <v>1</v>
      </c>
      <c r="N61" s="227">
        <f t="shared" si="0"/>
        <v>2</v>
      </c>
      <c r="O61" s="137"/>
    </row>
    <row r="62" spans="1:15" ht="12" customHeight="1">
      <c r="A62" s="128" t="s">
        <v>267</v>
      </c>
      <c r="B62" s="129" t="s">
        <v>131</v>
      </c>
      <c r="C62" s="129" t="s">
        <v>146</v>
      </c>
      <c r="D62" s="130"/>
      <c r="E62" s="84"/>
      <c r="F62" s="84"/>
      <c r="G62" s="84"/>
      <c r="H62" s="84">
        <v>2</v>
      </c>
      <c r="I62" s="84"/>
      <c r="J62" s="84"/>
      <c r="K62" s="163"/>
      <c r="L62" s="230">
        <f t="shared" si="13"/>
        <v>2</v>
      </c>
      <c r="M62" s="136">
        <f t="shared" si="14"/>
        <v>1</v>
      </c>
      <c r="N62" s="227">
        <f t="shared" si="0"/>
        <v>2</v>
      </c>
      <c r="O62" s="137"/>
    </row>
    <row r="63" spans="1:15" ht="12" customHeight="1">
      <c r="A63" s="128" t="s">
        <v>267</v>
      </c>
      <c r="B63" s="129" t="s">
        <v>203</v>
      </c>
      <c r="C63" s="129" t="s">
        <v>147</v>
      </c>
      <c r="D63" s="130"/>
      <c r="E63" s="84"/>
      <c r="F63" s="84">
        <v>2</v>
      </c>
      <c r="G63" s="164"/>
      <c r="H63" s="84"/>
      <c r="I63" s="84"/>
      <c r="J63" s="84"/>
      <c r="K63" s="132"/>
      <c r="L63" s="230">
        <f t="shared" si="13"/>
        <v>2</v>
      </c>
      <c r="M63" s="136">
        <f t="shared" si="14"/>
        <v>1</v>
      </c>
      <c r="N63" s="227">
        <f t="shared" si="0"/>
        <v>2</v>
      </c>
      <c r="O63" s="138"/>
    </row>
    <row r="64" spans="1:15" ht="12" customHeight="1">
      <c r="A64" s="128" t="s">
        <v>267</v>
      </c>
      <c r="B64" s="129" t="s">
        <v>204</v>
      </c>
      <c r="C64" s="129" t="s">
        <v>147</v>
      </c>
      <c r="D64" s="130"/>
      <c r="E64" s="84"/>
      <c r="F64" s="84">
        <v>2</v>
      </c>
      <c r="G64" s="84"/>
      <c r="H64" s="84"/>
      <c r="I64" s="84"/>
      <c r="J64" s="84"/>
      <c r="K64" s="132"/>
      <c r="L64" s="230">
        <f t="shared" si="13"/>
        <v>2</v>
      </c>
      <c r="M64" s="136">
        <f t="shared" si="14"/>
        <v>1</v>
      </c>
      <c r="N64" s="227">
        <f t="shared" si="0"/>
        <v>2</v>
      </c>
      <c r="O64" s="138"/>
    </row>
    <row r="65" spans="1:15" ht="12" customHeight="1">
      <c r="A65" s="128" t="s">
        <v>267</v>
      </c>
      <c r="B65" s="129" t="s">
        <v>207</v>
      </c>
      <c r="C65" s="129" t="s">
        <v>147</v>
      </c>
      <c r="D65" s="130"/>
      <c r="E65" s="84"/>
      <c r="F65" s="84">
        <v>2</v>
      </c>
      <c r="G65" s="84"/>
      <c r="H65" s="84"/>
      <c r="I65" s="84"/>
      <c r="J65" s="84"/>
      <c r="K65" s="132"/>
      <c r="L65" s="230">
        <f t="shared" si="13"/>
        <v>2</v>
      </c>
      <c r="M65" s="136">
        <f t="shared" si="14"/>
        <v>1</v>
      </c>
      <c r="N65" s="227">
        <f t="shared" si="0"/>
        <v>2</v>
      </c>
      <c r="O65" s="138"/>
    </row>
    <row r="66" spans="1:15" ht="12" customHeight="1">
      <c r="A66" s="128" t="s">
        <v>268</v>
      </c>
      <c r="B66" s="129" t="s">
        <v>249</v>
      </c>
      <c r="C66" s="129" t="s">
        <v>147</v>
      </c>
      <c r="D66" s="130"/>
      <c r="E66" s="84"/>
      <c r="F66" s="84"/>
      <c r="G66" s="84"/>
      <c r="H66" s="84">
        <v>1</v>
      </c>
      <c r="I66" s="84"/>
      <c r="J66" s="84"/>
      <c r="K66" s="132"/>
      <c r="L66" s="230">
        <f>SUM(E66:K66)</f>
        <v>1</v>
      </c>
      <c r="M66" s="136">
        <f>COUNT(E66:K66)</f>
        <v>1</v>
      </c>
      <c r="N66" s="227">
        <f t="shared" si="0"/>
        <v>1</v>
      </c>
      <c r="O66" s="138"/>
    </row>
    <row r="67" spans="1:15" ht="12" customHeight="1">
      <c r="A67" s="128" t="s">
        <v>268</v>
      </c>
      <c r="B67" s="129" t="s">
        <v>250</v>
      </c>
      <c r="C67" s="129" t="s">
        <v>147</v>
      </c>
      <c r="D67" s="130"/>
      <c r="E67" s="84"/>
      <c r="F67" s="84"/>
      <c r="G67" s="84"/>
      <c r="H67" s="84">
        <v>1</v>
      </c>
      <c r="I67" s="84"/>
      <c r="J67" s="84"/>
      <c r="K67" s="132"/>
      <c r="L67" s="230">
        <f>SUM(E67:K67)</f>
        <v>1</v>
      </c>
      <c r="M67" s="136">
        <f>COUNT(E67:K67)</f>
        <v>1</v>
      </c>
      <c r="N67" s="227">
        <f t="shared" si="0"/>
        <v>1</v>
      </c>
      <c r="O67" s="138"/>
    </row>
    <row r="68" spans="1:15" ht="12" customHeight="1">
      <c r="A68" s="128" t="s">
        <v>268</v>
      </c>
      <c r="B68" s="129" t="s">
        <v>251</v>
      </c>
      <c r="C68" s="129" t="s">
        <v>147</v>
      </c>
      <c r="D68" s="130"/>
      <c r="E68" s="84"/>
      <c r="F68" s="84"/>
      <c r="G68" s="84"/>
      <c r="H68" s="84">
        <v>1</v>
      </c>
      <c r="I68" s="84"/>
      <c r="J68" s="84"/>
      <c r="K68" s="132"/>
      <c r="L68" s="230">
        <f>SUM(E68:K68)</f>
        <v>1</v>
      </c>
      <c r="M68" s="136">
        <f>COUNT(E68:K68)</f>
        <v>1</v>
      </c>
      <c r="N68" s="227">
        <f t="shared" si="0"/>
        <v>1</v>
      </c>
      <c r="O68" s="138"/>
    </row>
    <row r="69" spans="1:15" ht="12" customHeight="1">
      <c r="A69" s="128" t="s">
        <v>268</v>
      </c>
      <c r="B69" s="129" t="s">
        <v>248</v>
      </c>
      <c r="C69" s="129" t="s">
        <v>147</v>
      </c>
      <c r="D69" s="130"/>
      <c r="E69" s="84"/>
      <c r="F69" s="84"/>
      <c r="G69" s="84"/>
      <c r="H69" s="84">
        <v>1</v>
      </c>
      <c r="I69" s="84"/>
      <c r="J69" s="84"/>
      <c r="K69" s="132"/>
      <c r="L69" s="230">
        <f>SUM(E69:K69)</f>
        <v>1</v>
      </c>
      <c r="M69" s="136">
        <f>COUNT(E69:K69)</f>
        <v>1</v>
      </c>
      <c r="N69" s="227">
        <f t="shared" si="0"/>
        <v>1</v>
      </c>
      <c r="O69" s="138"/>
    </row>
    <row r="70" spans="1:15" ht="12" customHeight="1">
      <c r="A70" s="128" t="s">
        <v>268</v>
      </c>
      <c r="B70" s="129" t="s">
        <v>243</v>
      </c>
      <c r="C70" s="129" t="s">
        <v>146</v>
      </c>
      <c r="D70" s="130"/>
      <c r="E70" s="84"/>
      <c r="F70" s="84"/>
      <c r="G70" s="84">
        <v>1</v>
      </c>
      <c r="H70" s="84"/>
      <c r="I70" s="84"/>
      <c r="J70" s="84"/>
      <c r="K70" s="132"/>
      <c r="L70" s="230">
        <f t="shared" si="13"/>
        <v>1</v>
      </c>
      <c r="M70" s="136">
        <f t="shared" si="14"/>
        <v>1</v>
      </c>
      <c r="N70" s="227">
        <f t="shared" si="0"/>
        <v>1</v>
      </c>
      <c r="O70" s="138"/>
    </row>
    <row r="71" spans="1:15" ht="12" customHeight="1">
      <c r="A71" s="128" t="s">
        <v>268</v>
      </c>
      <c r="B71" s="129" t="s">
        <v>244</v>
      </c>
      <c r="C71" s="129" t="s">
        <v>146</v>
      </c>
      <c r="D71" s="130"/>
      <c r="E71" s="84"/>
      <c r="F71" s="84"/>
      <c r="G71" s="164">
        <v>1</v>
      </c>
      <c r="H71" s="84"/>
      <c r="I71" s="84"/>
      <c r="J71" s="84"/>
      <c r="K71" s="132"/>
      <c r="L71" s="230">
        <f t="shared" si="13"/>
        <v>1</v>
      </c>
      <c r="M71" s="136">
        <f t="shared" si="14"/>
        <v>1</v>
      </c>
      <c r="N71" s="227">
        <f>L71</f>
        <v>1</v>
      </c>
      <c r="O71" s="139"/>
    </row>
    <row r="72" spans="1:15" ht="12" customHeight="1" thickBot="1">
      <c r="A72" s="128"/>
      <c r="B72" s="129"/>
      <c r="C72" s="129"/>
      <c r="D72" s="140"/>
      <c r="E72" s="84"/>
      <c r="F72" s="84"/>
      <c r="G72" s="84"/>
      <c r="H72" s="84"/>
      <c r="I72" s="15"/>
      <c r="J72" s="15"/>
      <c r="K72" s="141"/>
      <c r="L72" s="235"/>
      <c r="M72" s="142"/>
      <c r="N72" s="143"/>
      <c r="O72" s="143"/>
    </row>
    <row r="73" spans="1:13" ht="12" customHeight="1">
      <c r="A73" s="343" t="s">
        <v>133</v>
      </c>
      <c r="B73" s="343"/>
      <c r="C73" s="343"/>
      <c r="D73" s="343"/>
      <c r="E73" s="130">
        <f>(COUNT(E6:E71)/2)</f>
        <v>16</v>
      </c>
      <c r="F73" s="130">
        <f>(COUNT(F6:F72)/2)</f>
        <v>15</v>
      </c>
      <c r="G73" s="130">
        <f>(COUNT(G6:G72)/2)</f>
        <v>18</v>
      </c>
      <c r="H73" s="130">
        <f>(COUNT(H6:H72)/2)</f>
        <v>18</v>
      </c>
      <c r="I73" s="130">
        <f>(COUNT(I6:I72)/2)</f>
        <v>0</v>
      </c>
      <c r="J73" s="130">
        <f>(COUNT(J63:J71)/2)</f>
        <v>0</v>
      </c>
      <c r="K73" s="31">
        <f>(COUNT(K6:K72)/2)</f>
        <v>0</v>
      </c>
      <c r="L73" s="344"/>
      <c r="M73" s="344"/>
    </row>
    <row r="74" spans="1:13" ht="12.75" customHeight="1">
      <c r="A74" s="298" t="s">
        <v>12</v>
      </c>
      <c r="B74" s="298"/>
      <c r="C74" s="151"/>
      <c r="D74" s="34" t="s">
        <v>13</v>
      </c>
      <c r="E74" s="34" t="s">
        <v>14</v>
      </c>
      <c r="F74" s="36" t="s">
        <v>134</v>
      </c>
      <c r="G74" s="36">
        <v>0.5</v>
      </c>
      <c r="H74" s="36">
        <v>0.25</v>
      </c>
      <c r="I74" s="36"/>
      <c r="J74" s="34">
        <v>0.125</v>
      </c>
      <c r="K74" s="144">
        <v>0.0625</v>
      </c>
      <c r="L74" s="144">
        <v>0.03125</v>
      </c>
      <c r="M74" s="145"/>
    </row>
    <row r="75" spans="1:17" ht="12" customHeight="1">
      <c r="A75" s="298"/>
      <c r="B75" s="298"/>
      <c r="C75" s="166"/>
      <c r="D75" s="146">
        <v>50</v>
      </c>
      <c r="E75" s="146">
        <v>35</v>
      </c>
      <c r="F75" s="147">
        <v>26</v>
      </c>
      <c r="G75" s="146">
        <v>22</v>
      </c>
      <c r="H75" s="146">
        <v>12</v>
      </c>
      <c r="I75" s="146"/>
      <c r="J75" s="146">
        <v>6</v>
      </c>
      <c r="K75" s="147">
        <v>4</v>
      </c>
      <c r="L75" s="148" t="s">
        <v>7</v>
      </c>
      <c r="M75" s="145"/>
      <c r="P75" s="149"/>
      <c r="Q75" s="149"/>
    </row>
    <row r="76" spans="1:15" ht="26.25" customHeight="1">
      <c r="A76" s="298" t="s">
        <v>135</v>
      </c>
      <c r="B76" s="298"/>
      <c r="C76" s="152"/>
      <c r="D76" s="345" t="s">
        <v>163</v>
      </c>
      <c r="E76" s="346"/>
      <c r="F76" s="346"/>
      <c r="G76" s="346"/>
      <c r="H76" s="346"/>
      <c r="I76" s="346"/>
      <c r="J76" s="346"/>
      <c r="K76" s="346"/>
      <c r="L76" s="346"/>
      <c r="M76" s="346"/>
      <c r="N76" s="346"/>
      <c r="O76" s="347"/>
    </row>
    <row r="77" spans="1:15" ht="26.25" customHeight="1">
      <c r="A77" s="298" t="s">
        <v>136</v>
      </c>
      <c r="B77" s="298"/>
      <c r="C77" s="152"/>
      <c r="D77" s="335" t="s">
        <v>137</v>
      </c>
      <c r="E77" s="336"/>
      <c r="F77" s="336"/>
      <c r="G77" s="336"/>
      <c r="H77" s="336"/>
      <c r="I77" s="336"/>
      <c r="J77" s="336"/>
      <c r="K77" s="336"/>
      <c r="L77" s="336"/>
      <c r="M77" s="336"/>
      <c r="N77" s="336"/>
      <c r="O77" s="337"/>
    </row>
    <row r="78" spans="1:15" ht="27" customHeight="1">
      <c r="A78" s="338" t="s">
        <v>138</v>
      </c>
      <c r="B78" s="339"/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40"/>
    </row>
    <row r="79" spans="1:13" ht="12.75">
      <c r="A79" s="150"/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</row>
  </sheetData>
  <sheetProtection/>
  <mergeCells count="20">
    <mergeCell ref="A77:B77"/>
    <mergeCell ref="D77:O77"/>
    <mergeCell ref="A78:O78"/>
    <mergeCell ref="N4:N5"/>
    <mergeCell ref="O4:O5"/>
    <mergeCell ref="A73:D73"/>
    <mergeCell ref="L73:M73"/>
    <mergeCell ref="A74:B75"/>
    <mergeCell ref="A76:B76"/>
    <mergeCell ref="D76:O76"/>
    <mergeCell ref="B1:O1"/>
    <mergeCell ref="D2:K2"/>
    <mergeCell ref="A3:E3"/>
    <mergeCell ref="J3:M3"/>
    <mergeCell ref="A4:A5"/>
    <mergeCell ref="B4:B5"/>
    <mergeCell ref="C4:C5"/>
    <mergeCell ref="D4:D5"/>
    <mergeCell ref="L4:L5"/>
    <mergeCell ref="M4:M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Aleykov</dc:creator>
  <cp:keywords/>
  <dc:description/>
  <cp:lastModifiedBy>Andrey</cp:lastModifiedBy>
  <dcterms:created xsi:type="dcterms:W3CDTF">2012-05-15T08:59:04Z</dcterms:created>
  <dcterms:modified xsi:type="dcterms:W3CDTF">2013-12-10T08:16:21Z</dcterms:modified>
  <cp:category/>
  <cp:version/>
  <cp:contentType/>
  <cp:contentStatus/>
</cp:coreProperties>
</file>